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6" windowWidth="15300" windowHeight="9000"/>
    <workbookView xWindow="0" yWindow="144" windowWidth="17220" windowHeight="7416" activeTab="1"/>
    <workbookView xWindow="288" yWindow="408" windowWidth="16932" windowHeight="7152"/>
  </bookViews>
  <sheets>
    <sheet name="Projekt-Budget" sheetId="1" r:id="rId1"/>
    <sheet name="Projekt-Summary" sheetId="2" r:id="rId2"/>
    <sheet name="Ryparken Basics" sheetId="4" r:id="rId3"/>
  </sheets>
  <definedNames>
    <definedName name="_xlnm._FilterDatabase" localSheetId="0" hidden="1">'Projekt-Budget'!$A$56:$K$78</definedName>
    <definedName name="_xlnm._FilterDatabase" localSheetId="2" hidden="1">'Ryparken Basics'!#REF!</definedName>
  </definedNames>
  <calcPr calcId="145621"/>
</workbook>
</file>

<file path=xl/calcChain.xml><?xml version="1.0" encoding="utf-8"?>
<calcChain xmlns="http://schemas.openxmlformats.org/spreadsheetml/2006/main">
  <c r="F18" i="2" l="1"/>
  <c r="E18" i="2"/>
  <c r="D18" i="2"/>
  <c r="C18" i="2"/>
  <c r="F17" i="2"/>
  <c r="E17" i="2"/>
  <c r="D17" i="2"/>
  <c r="F16" i="2"/>
  <c r="E16" i="2"/>
  <c r="D16" i="2"/>
  <c r="F15" i="2"/>
  <c r="E15" i="2"/>
  <c r="D15" i="2"/>
  <c r="F14" i="2"/>
  <c r="E14" i="2"/>
  <c r="D14" i="2"/>
  <c r="F13" i="2"/>
  <c r="E13" i="2"/>
  <c r="D13" i="2"/>
  <c r="C13" i="2" s="1"/>
  <c r="F12" i="2"/>
  <c r="E12" i="2"/>
  <c r="D12" i="2"/>
  <c r="C17" i="2"/>
  <c r="C16" i="2"/>
  <c r="C15" i="2"/>
  <c r="C14" i="2"/>
  <c r="F9" i="2"/>
  <c r="E9" i="2"/>
  <c r="D9" i="2"/>
  <c r="C9" i="2"/>
  <c r="C8" i="2"/>
  <c r="C7" i="2"/>
  <c r="C6" i="2"/>
  <c r="C5" i="2"/>
  <c r="C4" i="2"/>
  <c r="F8" i="2"/>
  <c r="E8" i="2"/>
  <c r="D8" i="2"/>
  <c r="F7" i="2"/>
  <c r="E7" i="2"/>
  <c r="D7" i="2"/>
  <c r="F6" i="2"/>
  <c r="E6" i="2"/>
  <c r="D6" i="2"/>
  <c r="F5" i="2"/>
  <c r="E5" i="2"/>
  <c r="D5" i="2"/>
  <c r="F4" i="2"/>
  <c r="E4" i="2"/>
  <c r="D4" i="2"/>
  <c r="W118" i="1"/>
  <c r="V118" i="1"/>
  <c r="U118" i="1"/>
  <c r="W93" i="1"/>
  <c r="V93" i="1"/>
  <c r="W68" i="1"/>
  <c r="V68" i="1"/>
  <c r="AI23" i="1"/>
  <c r="AH23" i="1"/>
  <c r="AH4" i="1" s="1"/>
  <c r="AG23" i="1"/>
  <c r="AG4" i="1" s="1"/>
  <c r="AI4" i="1"/>
  <c r="AE49" i="1"/>
  <c r="AD49" i="1"/>
  <c r="AC49" i="1"/>
  <c r="AE125" i="1"/>
  <c r="AD125" i="1"/>
  <c r="AF125" i="1" s="1"/>
  <c r="AC125" i="1"/>
  <c r="AE100" i="1"/>
  <c r="AD100" i="1"/>
  <c r="AC100" i="1"/>
  <c r="AF100" i="1" s="1"/>
  <c r="AE75" i="1"/>
  <c r="AD75" i="1"/>
  <c r="AF75" i="1" s="1"/>
  <c r="AC75" i="1"/>
  <c r="AE19" i="1"/>
  <c r="AE4" i="1" s="1"/>
  <c r="AD19" i="1"/>
  <c r="AC19" i="1"/>
  <c r="AC4" i="1"/>
  <c r="AA121" i="1"/>
  <c r="Z121" i="1"/>
  <c r="Y121" i="1"/>
  <c r="AA96" i="1"/>
  <c r="Z96" i="1"/>
  <c r="Y96" i="1"/>
  <c r="AA71" i="1"/>
  <c r="Z71" i="1"/>
  <c r="Y71" i="1"/>
  <c r="AA43" i="1"/>
  <c r="Z43" i="1"/>
  <c r="Y43" i="1"/>
  <c r="X118" i="1"/>
  <c r="U93" i="1"/>
  <c r="U68" i="1"/>
  <c r="U40" i="1"/>
  <c r="X40" i="1" s="1"/>
  <c r="W11" i="1"/>
  <c r="W4" i="1" s="1"/>
  <c r="V11" i="1"/>
  <c r="U11" i="1"/>
  <c r="U4" i="1" s="1"/>
  <c r="S107" i="1"/>
  <c r="R107" i="1"/>
  <c r="Q107" i="1"/>
  <c r="T33" i="1"/>
  <c r="S82" i="1"/>
  <c r="R82" i="1"/>
  <c r="R4" i="1" s="1"/>
  <c r="Q82" i="1"/>
  <c r="S57" i="1"/>
  <c r="R57" i="1"/>
  <c r="Q57" i="1"/>
  <c r="T57" i="1" s="1"/>
  <c r="Q33" i="1"/>
  <c r="S4" i="1"/>
  <c r="O115" i="1"/>
  <c r="N115" i="1"/>
  <c r="M115" i="1"/>
  <c r="O90" i="1"/>
  <c r="N90" i="1"/>
  <c r="M90" i="1"/>
  <c r="P90" i="1" s="1"/>
  <c r="O65" i="1"/>
  <c r="N65" i="1"/>
  <c r="M65" i="1"/>
  <c r="O37" i="1"/>
  <c r="N37" i="1"/>
  <c r="M37" i="1"/>
  <c r="P37" i="1" s="1"/>
  <c r="O8" i="1"/>
  <c r="N8" i="1"/>
  <c r="N4" i="1" s="1"/>
  <c r="M8" i="1"/>
  <c r="C12" i="2" l="1"/>
  <c r="AB71" i="1"/>
  <c r="AB96" i="1"/>
  <c r="AB121" i="1"/>
  <c r="AF19" i="1"/>
  <c r="P8" i="1"/>
  <c r="O4" i="1"/>
  <c r="P65" i="1"/>
  <c r="P115" i="1"/>
  <c r="AB43" i="1"/>
  <c r="M4" i="1"/>
  <c r="P3" i="1" s="1"/>
  <c r="T82" i="1"/>
  <c r="AA4" i="1"/>
  <c r="AJ23" i="1"/>
  <c r="AJ4" i="1" s="1"/>
  <c r="T107" i="1"/>
  <c r="X11" i="1"/>
  <c r="Y4" i="1"/>
  <c r="X93" i="1"/>
  <c r="X68" i="1"/>
  <c r="V4" i="1"/>
  <c r="AJ3" i="1"/>
  <c r="AF49" i="1"/>
  <c r="AD4" i="1"/>
  <c r="AF4" i="1"/>
  <c r="AF3" i="1"/>
  <c r="Z4" i="1"/>
  <c r="AB4" i="1"/>
  <c r="X3" i="1"/>
  <c r="P4" i="1"/>
  <c r="Q4" i="1"/>
  <c r="T3" i="1" s="1"/>
  <c r="C9" i="1"/>
  <c r="C39" i="1"/>
  <c r="C38" i="1"/>
  <c r="C36" i="1"/>
  <c r="C35" i="1"/>
  <c r="C92" i="1"/>
  <c r="C91" i="1"/>
  <c r="C117" i="1"/>
  <c r="C116" i="1"/>
  <c r="C67" i="1"/>
  <c r="C66" i="1"/>
  <c r="C64" i="1"/>
  <c r="C63" i="1"/>
  <c r="C62" i="1"/>
  <c r="C61" i="1"/>
  <c r="C60" i="1"/>
  <c r="C59" i="1"/>
  <c r="C114" i="1"/>
  <c r="C113" i="1"/>
  <c r="C112" i="1"/>
  <c r="C111" i="1"/>
  <c r="C110" i="1"/>
  <c r="C109" i="1"/>
  <c r="C108" i="1"/>
  <c r="C89" i="1"/>
  <c r="C88" i="1"/>
  <c r="C87" i="1"/>
  <c r="C86" i="1"/>
  <c r="C85" i="1"/>
  <c r="C84" i="1"/>
  <c r="C83" i="1"/>
  <c r="C128" i="1"/>
  <c r="C127" i="1"/>
  <c r="C126" i="1"/>
  <c r="C124" i="1"/>
  <c r="C123" i="1"/>
  <c r="C122" i="1"/>
  <c r="C120" i="1"/>
  <c r="C119" i="1"/>
  <c r="K106" i="1"/>
  <c r="K105" i="1" s="1"/>
  <c r="J106" i="1"/>
  <c r="I106" i="1"/>
  <c r="H106" i="1"/>
  <c r="G106" i="1"/>
  <c r="F106" i="1"/>
  <c r="E106" i="1"/>
  <c r="D106" i="1"/>
  <c r="C103" i="1"/>
  <c r="C102" i="1"/>
  <c r="C101" i="1"/>
  <c r="C99" i="1"/>
  <c r="C98" i="1"/>
  <c r="C97" i="1"/>
  <c r="C95" i="1"/>
  <c r="C94" i="1"/>
  <c r="K81" i="1"/>
  <c r="K80" i="1" s="1"/>
  <c r="J81" i="1"/>
  <c r="I81" i="1"/>
  <c r="H81" i="1"/>
  <c r="G81" i="1"/>
  <c r="F81" i="1"/>
  <c r="E81" i="1"/>
  <c r="D81" i="1"/>
  <c r="C29" i="1"/>
  <c r="C28" i="1"/>
  <c r="C27" i="1"/>
  <c r="C26" i="1"/>
  <c r="C25" i="1"/>
  <c r="C24" i="1"/>
  <c r="C22" i="1"/>
  <c r="C21" i="1"/>
  <c r="C20" i="1"/>
  <c r="C18" i="1"/>
  <c r="C17" i="1"/>
  <c r="C16" i="1"/>
  <c r="C15" i="1"/>
  <c r="C14" i="1"/>
  <c r="C13" i="1"/>
  <c r="C12" i="1"/>
  <c r="C10" i="1"/>
  <c r="K7" i="1"/>
  <c r="J7" i="1"/>
  <c r="I7" i="1"/>
  <c r="H7" i="1"/>
  <c r="G7" i="1"/>
  <c r="F7" i="1"/>
  <c r="E7" i="1"/>
  <c r="D7" i="1"/>
  <c r="K6" i="1"/>
  <c r="C22" i="4"/>
  <c r="C21" i="4"/>
  <c r="C20" i="4"/>
  <c r="C19" i="4"/>
  <c r="C18" i="4"/>
  <c r="C17" i="4"/>
  <c r="C16" i="4"/>
  <c r="C15" i="4"/>
  <c r="C14" i="4"/>
  <c r="C13" i="4"/>
  <c r="C12" i="4"/>
  <c r="C11" i="4"/>
  <c r="C10" i="4"/>
  <c r="J9" i="4"/>
  <c r="I9" i="4"/>
  <c r="H9" i="4"/>
  <c r="G9" i="4"/>
  <c r="F9" i="4"/>
  <c r="E9" i="4"/>
  <c r="C9" i="4" s="1"/>
  <c r="J8" i="4"/>
  <c r="I8" i="4"/>
  <c r="H8" i="4"/>
  <c r="G8" i="4"/>
  <c r="F8" i="4"/>
  <c r="E8" i="4"/>
  <c r="C8" i="4" s="1"/>
  <c r="J7" i="4"/>
  <c r="I7" i="4"/>
  <c r="H7" i="4"/>
  <c r="G7" i="4"/>
  <c r="G2" i="4" s="1"/>
  <c r="F7" i="4"/>
  <c r="E7" i="4"/>
  <c r="C6" i="4"/>
  <c r="C4" i="4"/>
  <c r="C3" i="4" s="1"/>
  <c r="K2" i="4"/>
  <c r="K1" i="4" s="1"/>
  <c r="I2" i="4"/>
  <c r="E2" i="4"/>
  <c r="D2" i="4"/>
  <c r="E43" i="2"/>
  <c r="C78" i="1"/>
  <c r="C77" i="1"/>
  <c r="C76" i="1"/>
  <c r="C74" i="1"/>
  <c r="C73" i="1"/>
  <c r="C72" i="1"/>
  <c r="C70" i="1"/>
  <c r="C69" i="1"/>
  <c r="C58" i="1"/>
  <c r="C57" i="1" s="1"/>
  <c r="C53" i="1"/>
  <c r="C52" i="1"/>
  <c r="C51" i="1"/>
  <c r="C50" i="1"/>
  <c r="C48" i="1"/>
  <c r="C47" i="1"/>
  <c r="C46" i="1"/>
  <c r="C45" i="1"/>
  <c r="C44" i="1"/>
  <c r="C42" i="1"/>
  <c r="C41" i="1"/>
  <c r="C34" i="1"/>
  <c r="F45" i="2"/>
  <c r="F44" i="2"/>
  <c r="F43" i="2"/>
  <c r="F42" i="2"/>
  <c r="F41" i="2"/>
  <c r="F40" i="2"/>
  <c r="F39" i="2"/>
  <c r="C40" i="2"/>
  <c r="E40" i="2"/>
  <c r="E39" i="2"/>
  <c r="X4" i="1" l="1"/>
  <c r="AB3" i="1"/>
  <c r="T4" i="1"/>
  <c r="C93" i="1"/>
  <c r="C106" i="1"/>
  <c r="J105" i="1"/>
  <c r="L3" i="1"/>
  <c r="C121" i="1"/>
  <c r="C107" i="1"/>
  <c r="C11" i="1"/>
  <c r="C23" i="1"/>
  <c r="C90" i="1"/>
  <c r="C115" i="1"/>
  <c r="C82" i="1"/>
  <c r="C81" i="1"/>
  <c r="C100" i="1"/>
  <c r="C118" i="1"/>
  <c r="C125" i="1"/>
  <c r="F6" i="1"/>
  <c r="C19" i="1"/>
  <c r="F105" i="1"/>
  <c r="C96" i="1"/>
  <c r="C7" i="1"/>
  <c r="J6" i="1"/>
  <c r="C8" i="1"/>
  <c r="C7" i="4"/>
  <c r="F2" i="4"/>
  <c r="H2" i="4"/>
  <c r="J2" i="4"/>
  <c r="C5" i="4"/>
  <c r="J80" i="1"/>
  <c r="C68" i="1"/>
  <c r="F80" i="1"/>
  <c r="E41" i="2"/>
  <c r="C105" i="1" l="1"/>
  <c r="C6" i="1"/>
  <c r="C2" i="4"/>
  <c r="J1" i="4"/>
  <c r="F1" i="4"/>
  <c r="C80" i="1"/>
  <c r="C33" i="1"/>
  <c r="C39" i="2" s="1"/>
  <c r="C49" i="1"/>
  <c r="C44" i="2" s="1"/>
  <c r="D39" i="2"/>
  <c r="D40" i="2"/>
  <c r="D42" i="2"/>
  <c r="C71" i="1"/>
  <c r="D43" i="2" s="1"/>
  <c r="D45" i="2"/>
  <c r="E42" i="2"/>
  <c r="E45" i="2"/>
  <c r="C37" i="1"/>
  <c r="C41" i="2" s="1"/>
  <c r="C40" i="1"/>
  <c r="C42" i="2" s="1"/>
  <c r="C43" i="1"/>
  <c r="C43" i="2" s="1"/>
  <c r="C65" i="1"/>
  <c r="D41" i="2" s="1"/>
  <c r="C75" i="1"/>
  <c r="D44" i="2" s="1"/>
  <c r="E44" i="2"/>
  <c r="F46" i="2"/>
  <c r="K32" i="1"/>
  <c r="J32" i="1"/>
  <c r="I32" i="1"/>
  <c r="H32" i="1"/>
  <c r="G32" i="1"/>
  <c r="F32" i="1"/>
  <c r="E32" i="1"/>
  <c r="D32" i="1"/>
  <c r="H56" i="1"/>
  <c r="G56" i="1"/>
  <c r="K56" i="1"/>
  <c r="K55" i="1" s="1"/>
  <c r="J56" i="1"/>
  <c r="I56" i="1"/>
  <c r="F56" i="1"/>
  <c r="E56" i="1"/>
  <c r="D56" i="1"/>
  <c r="H4" i="1" l="1"/>
  <c r="D4" i="1"/>
  <c r="E4" i="1"/>
  <c r="G4" i="1"/>
  <c r="I4" i="1"/>
  <c r="K4" i="1"/>
  <c r="F4" i="1"/>
  <c r="J4" i="1"/>
  <c r="C1" i="4"/>
  <c r="C56" i="1"/>
  <c r="C32" i="1"/>
  <c r="K31" i="1"/>
  <c r="F55" i="1"/>
  <c r="F31" i="1"/>
  <c r="J55" i="1"/>
  <c r="J31" i="1"/>
  <c r="D46" i="2"/>
  <c r="E46" i="2"/>
  <c r="C46" i="2"/>
  <c r="K3" i="1"/>
  <c r="C31" i="1" l="1"/>
  <c r="C55" i="1"/>
  <c r="C4" i="1"/>
  <c r="F3" i="1"/>
  <c r="J3" i="1"/>
  <c r="D47" i="2"/>
  <c r="C3" i="1" l="1"/>
</calcChain>
</file>

<file path=xl/sharedStrings.xml><?xml version="1.0" encoding="utf-8"?>
<sst xmlns="http://schemas.openxmlformats.org/spreadsheetml/2006/main" count="229" uniqueCount="117">
  <si>
    <t>Q2'14</t>
  </si>
  <si>
    <t>Q3'14</t>
  </si>
  <si>
    <t>Q4'14</t>
  </si>
  <si>
    <t xml:space="preserve"> - Transport</t>
  </si>
  <si>
    <t xml:space="preserve"> - Food, coffee etc</t>
  </si>
  <si>
    <t xml:space="preserve"> - Workshops</t>
  </si>
  <si>
    <t xml:space="preserve"> - Exhibitions</t>
  </si>
  <si>
    <t xml:space="preserve"> - Science drops</t>
  </si>
  <si>
    <t xml:space="preserve"> - Tables, chairs</t>
  </si>
  <si>
    <t xml:space="preserve"> - Walls, movable</t>
  </si>
  <si>
    <t xml:space="preserve"> - Container mobile</t>
  </si>
  <si>
    <t xml:space="preserve"> - PR, flyers, posters</t>
  </si>
  <si>
    <t xml:space="preserve"> - Material </t>
  </si>
  <si>
    <t xml:space="preserve"> - Tools, machines, lab.equip</t>
  </si>
  <si>
    <t xml:space="preserve"> - Installation costs</t>
  </si>
  <si>
    <t xml:space="preserve"> - Design</t>
  </si>
  <si>
    <t xml:space="preserve"> - Paint</t>
  </si>
  <si>
    <t xml:space="preserve"> - Arts</t>
  </si>
  <si>
    <t xml:space="preserve"> - Ventilation system</t>
  </si>
  <si>
    <t xml:space="preserve"> - Rewire electricity</t>
  </si>
  <si>
    <t>Administration</t>
  </si>
  <si>
    <t xml:space="preserve"> - Kitchen facilities</t>
  </si>
  <si>
    <t xml:space="preserve"> - Accountancy system</t>
  </si>
  <si>
    <t xml:space="preserve"> - Interns</t>
  </si>
  <si>
    <t xml:space="preserve"> - Change watersystem</t>
  </si>
  <si>
    <t xml:space="preserve"> - Moving in</t>
  </si>
  <si>
    <t xml:space="preserve"> - Evaluation</t>
  </si>
  <si>
    <t>Q1'15</t>
  </si>
  <si>
    <t>Q2'15</t>
  </si>
  <si>
    <t>Q3'15</t>
  </si>
  <si>
    <t>Q4'15</t>
  </si>
  <si>
    <t xml:space="preserve"> - Auditor</t>
  </si>
  <si>
    <t xml:space="preserve"> - Lawyer</t>
  </si>
  <si>
    <t xml:space="preserve"> - Partner-Project-support</t>
  </si>
  <si>
    <t xml:space="preserve">Physical space </t>
  </si>
  <si>
    <t xml:space="preserve"> - PR, flyers, posters, stickers</t>
  </si>
  <si>
    <t xml:space="preserve"> - Graphic identity</t>
  </si>
  <si>
    <t xml:space="preserve"> - External accountant</t>
  </si>
  <si>
    <t xml:space="preserve"> - Visit network abroad</t>
  </si>
  <si>
    <t xml:space="preserve"> - Art-science conf.particip.</t>
  </si>
  <si>
    <t xml:space="preserve"> - Exhibitions abroad</t>
  </si>
  <si>
    <t xml:space="preserve"> - Coordinator 1/3 time</t>
  </si>
  <si>
    <t xml:space="preserve"> - Internet services</t>
  </si>
  <si>
    <t xml:space="preserve"> - Kitchen&amp;Toilet materials</t>
  </si>
  <si>
    <t xml:space="preserve"> - Office material</t>
  </si>
  <si>
    <t>NB: During the IF-support some basic costs are only partially payed by basic income. Amount grows and is full in 2016</t>
  </si>
  <si>
    <t>KopenLab</t>
  </si>
  <si>
    <t>CCSC</t>
  </si>
  <si>
    <t xml:space="preserve">       IF Funds</t>
  </si>
  <si>
    <t>&lt;--  Project period  --&gt;</t>
  </si>
  <si>
    <t>1.4.2014 - 31.12.2015</t>
  </si>
  <si>
    <t>User-pay</t>
  </si>
  <si>
    <t>Sustainable</t>
  </si>
  <si>
    <t>Physical space</t>
  </si>
  <si>
    <t xml:space="preserve"> - Sound equipm (rent)</t>
  </si>
  <si>
    <t>Sum
'14-'15</t>
  </si>
  <si>
    <t>Sum columns</t>
  </si>
  <si>
    <t>Sum IF project</t>
  </si>
  <si>
    <t xml:space="preserve">   -----&gt;</t>
  </si>
  <si>
    <t xml:space="preserve"> - Rent, electr., water</t>
  </si>
  <si>
    <t>Physical space initiation</t>
  </si>
  <si>
    <t>Communication</t>
  </si>
  <si>
    <t>Equipment for activities</t>
  </si>
  <si>
    <t>Event and inspiration here</t>
  </si>
  <si>
    <t>Notes:</t>
  </si>
  <si>
    <t>Communication etc</t>
  </si>
  <si>
    <t xml:space="preserve"> - Repare, clean</t>
  </si>
  <si>
    <t>Internal services</t>
  </si>
  <si>
    <t>TOTAL PROJECT (IF)</t>
  </si>
  <si>
    <t>Event &amp; inspiration outside</t>
  </si>
  <si>
    <t>Coordination, staff</t>
  </si>
  <si>
    <t>User-pay*</t>
  </si>
  <si>
    <t>Note*: User-pay* does not include possible future sponsor income</t>
  </si>
  <si>
    <t>Equipment for activities (4)</t>
  </si>
  <si>
    <t>Equipment labs (4) (5)</t>
  </si>
  <si>
    <t>5) Equipment from KopenLab will be transfered to CCSC members after KopenLab</t>
  </si>
  <si>
    <t>4) Equipment in the budget does not include the equipment bought by members for own use, but only equipm. bought collectively</t>
  </si>
  <si>
    <t>Project name: New Copenhagen Citizen Science Centre Project</t>
  </si>
  <si>
    <t xml:space="preserve"> ----&gt;</t>
  </si>
  <si>
    <t>Q1-Q4
2016</t>
  </si>
  <si>
    <t>1) Rent expense, total 780.000 kr/year incl moms</t>
  </si>
  <si>
    <t>2) Heat&amp;water, total 208.000 kr/year incl moms</t>
  </si>
  <si>
    <t>3) Electricity, total 150.000 kr/year incl moms</t>
  </si>
  <si>
    <t>Ryparken Space basics</t>
  </si>
  <si>
    <t xml:space="preserve"> - Sustain.financed by users</t>
  </si>
  <si>
    <t>Projekt management</t>
  </si>
  <si>
    <t xml:space="preserve"> - Rent of space (6)</t>
  </si>
  <si>
    <t xml:space="preserve"> - Painting of room etc</t>
  </si>
  <si>
    <t xml:space="preserve"> - Office equipment</t>
  </si>
  <si>
    <t xml:space="preserve"> </t>
  </si>
  <si>
    <t>(Checksum)</t>
  </si>
  <si>
    <t xml:space="preserve"> - Rent (1) </t>
  </si>
  <si>
    <t xml:space="preserve"> - Heat&amp;water (2) </t>
  </si>
  <si>
    <t xml:space="preserve"> - Electricity (3) </t>
  </si>
  <si>
    <t>Budget kr incl moms</t>
  </si>
  <si>
    <t>Total</t>
  </si>
  <si>
    <t>Hovedaktiviteter</t>
  </si>
  <si>
    <t>Udgiftstyper</t>
  </si>
  <si>
    <t>Lokalers indretning</t>
  </si>
  <si>
    <t>Udstyr til workshops</t>
  </si>
  <si>
    <t>Formidling</t>
  </si>
  <si>
    <t>Projektledelse</t>
  </si>
  <si>
    <t>Workshop (rejser, mm)</t>
  </si>
  <si>
    <t>1. Etablering af rammer</t>
  </si>
  <si>
    <t>2. Kickstart med KopenLab</t>
  </si>
  <si>
    <t>3. Hands-on formidling</t>
  </si>
  <si>
    <t>4. Åben forskning</t>
  </si>
  <si>
    <t>5. Åben forretningsudvikling</t>
  </si>
  <si>
    <t xml:space="preserve"> - Seminares</t>
  </si>
  <si>
    <t>Events</t>
  </si>
  <si>
    <t>4) Project coordinators: 50.000 kr/month incl moms</t>
  </si>
  <si>
    <t xml:space="preserve"> - Project coordinator (4)</t>
  </si>
  <si>
    <t>Workshops</t>
  </si>
  <si>
    <t>Alle udg.typer</t>
  </si>
  <si>
    <t>Lokaler indret</t>
  </si>
  <si>
    <t>Udstyr</t>
  </si>
  <si>
    <t>6) Events rent space from Ryparken Space at standard kr/m2/month price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</si>
</sst>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i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4">
    <xf numFmtId="0" fontId="0" fillId="0" borderId="0" xfId="0"/>
    <xf numFmtId="3" fontId="1" fillId="0" borderId="0" xfId="0" applyNumberFormat="1" applyFont="1"/>
    <xf numFmtId="3" fontId="0" fillId="0" borderId="0" xfId="0" applyNumberFormat="1"/>
    <xf numFmtId="0" fontId="1" fillId="2" borderId="1" xfId="0" applyFont="1" applyFill="1" applyBorder="1"/>
    <xf numFmtId="0" fontId="1" fillId="2" borderId="1" xfId="0" applyFont="1" applyFill="1" applyBorder="1" applyAlignment="1">
      <alignment horizontal="right"/>
    </xf>
    <xf numFmtId="0" fontId="0" fillId="0" borderId="0" xfId="0" applyAlignment="1">
      <alignment wrapText="1"/>
    </xf>
    <xf numFmtId="0" fontId="1" fillId="0" borderId="0" xfId="0" applyFont="1" applyFill="1" applyBorder="1"/>
    <xf numFmtId="3" fontId="1" fillId="0" borderId="0" xfId="0" applyNumberFormat="1" applyFont="1" applyFill="1"/>
    <xf numFmtId="3" fontId="1" fillId="0" borderId="0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horizontal="right"/>
    </xf>
    <xf numFmtId="3" fontId="0" fillId="0" borderId="3" xfId="0" applyNumberFormat="1" applyBorder="1"/>
    <xf numFmtId="0" fontId="0" fillId="0" borderId="3" xfId="0" applyBorder="1"/>
    <xf numFmtId="3" fontId="0" fillId="2" borderId="3" xfId="0" applyNumberFormat="1" applyFill="1" applyBorder="1"/>
    <xf numFmtId="0" fontId="0" fillId="0" borderId="0" xfId="0" applyAlignment="1">
      <alignment horizontal="center"/>
    </xf>
    <xf numFmtId="0" fontId="0" fillId="0" borderId="5" xfId="0" applyBorder="1"/>
    <xf numFmtId="0" fontId="0" fillId="0" borderId="1" xfId="0" applyBorder="1"/>
    <xf numFmtId="0" fontId="0" fillId="0" borderId="7" xfId="0" applyBorder="1"/>
    <xf numFmtId="0" fontId="0" fillId="0" borderId="3" xfId="0" applyBorder="1" applyAlignment="1">
      <alignment horizontal="center"/>
    </xf>
    <xf numFmtId="3" fontId="0" fillId="0" borderId="5" xfId="0" applyNumberFormat="1" applyBorder="1"/>
    <xf numFmtId="3" fontId="0" fillId="0" borderId="6" xfId="0" applyNumberFormat="1" applyBorder="1"/>
    <xf numFmtId="0" fontId="0" fillId="0" borderId="0" xfId="0" applyFill="1" applyBorder="1"/>
    <xf numFmtId="3" fontId="0" fillId="0" borderId="1" xfId="0" applyNumberFormat="1" applyBorder="1"/>
    <xf numFmtId="0" fontId="1" fillId="2" borderId="1" xfId="0" applyFont="1" applyFill="1" applyBorder="1" applyAlignment="1">
      <alignment horizontal="center" wrapText="1"/>
    </xf>
    <xf numFmtId="0" fontId="1" fillId="2" borderId="2" xfId="0" applyFont="1" applyFill="1" applyBorder="1" applyAlignment="1">
      <alignment horizontal="right" wrapText="1"/>
    </xf>
    <xf numFmtId="3" fontId="0" fillId="0" borderId="4" xfId="0" applyNumberFormat="1" applyBorder="1"/>
    <xf numFmtId="0" fontId="0" fillId="3" borderId="0" xfId="0" applyFill="1"/>
    <xf numFmtId="0" fontId="1" fillId="3" borderId="0" xfId="0" applyFont="1" applyFill="1"/>
    <xf numFmtId="3" fontId="1" fillId="3" borderId="0" xfId="0" applyNumberFormat="1" applyFont="1" applyFill="1"/>
    <xf numFmtId="3" fontId="1" fillId="3" borderId="3" xfId="0" applyNumberFormat="1" applyFont="1" applyFill="1" applyBorder="1"/>
    <xf numFmtId="0" fontId="1" fillId="3" borderId="0" xfId="0" applyFont="1" applyFill="1" applyBorder="1"/>
    <xf numFmtId="3" fontId="1" fillId="3" borderId="0" xfId="0" applyNumberFormat="1" applyFont="1" applyFill="1" applyBorder="1" applyAlignment="1">
      <alignment horizontal="right"/>
    </xf>
    <xf numFmtId="3" fontId="1" fillId="3" borderId="3" xfId="0" applyNumberFormat="1" applyFont="1" applyFill="1" applyBorder="1" applyAlignment="1">
      <alignment horizontal="right"/>
    </xf>
    <xf numFmtId="0" fontId="1" fillId="4" borderId="0" xfId="0" applyFont="1" applyFill="1"/>
    <xf numFmtId="0" fontId="0" fillId="4" borderId="0" xfId="0" applyFill="1"/>
    <xf numFmtId="0" fontId="0" fillId="4" borderId="3" xfId="0" applyFill="1" applyBorder="1"/>
    <xf numFmtId="3" fontId="1" fillId="4" borderId="0" xfId="0" applyNumberFormat="1" applyFont="1" applyFill="1"/>
    <xf numFmtId="3" fontId="1" fillId="4" borderId="3" xfId="0" applyNumberFormat="1" applyFont="1" applyFill="1" applyBorder="1"/>
    <xf numFmtId="3" fontId="1" fillId="4" borderId="5" xfId="0" applyNumberFormat="1" applyFont="1" applyFill="1" applyBorder="1"/>
    <xf numFmtId="3" fontId="0" fillId="4" borderId="3" xfId="0" applyNumberFormat="1" applyFill="1" applyBorder="1"/>
    <xf numFmtId="0" fontId="2" fillId="3" borderId="0" xfId="0" applyFont="1" applyFill="1"/>
    <xf numFmtId="3" fontId="3" fillId="0" borderId="0" xfId="0" applyNumberFormat="1" applyFont="1" applyAlignment="1">
      <alignment horizontal="left"/>
    </xf>
    <xf numFmtId="0" fontId="0" fillId="3" borderId="5" xfId="0" applyFill="1" applyBorder="1"/>
    <xf numFmtId="0" fontId="0" fillId="3" borderId="6" xfId="0" applyFill="1" applyBorder="1" applyAlignment="1">
      <alignment horizontal="right"/>
    </xf>
    <xf numFmtId="0" fontId="0" fillId="3" borderId="1" xfId="0" applyFill="1" applyBorder="1" applyAlignment="1">
      <alignment horizontal="right"/>
    </xf>
    <xf numFmtId="3" fontId="0" fillId="3" borderId="5" xfId="0" applyNumberFormat="1" applyFill="1" applyBorder="1"/>
    <xf numFmtId="3" fontId="0" fillId="3" borderId="0" xfId="0" applyNumberFormat="1" applyFill="1"/>
    <xf numFmtId="3" fontId="0" fillId="3" borderId="6" xfId="0" applyNumberFormat="1" applyFill="1" applyBorder="1"/>
    <xf numFmtId="3" fontId="0" fillId="3" borderId="1" xfId="0" applyNumberFormat="1" applyFill="1" applyBorder="1"/>
    <xf numFmtId="0" fontId="0" fillId="3" borderId="5" xfId="0" applyFill="1" applyBorder="1" applyAlignment="1">
      <alignment horizontal="right"/>
    </xf>
    <xf numFmtId="0" fontId="0" fillId="4" borderId="5" xfId="0" applyFill="1" applyBorder="1" applyAlignment="1">
      <alignment horizontal="right"/>
    </xf>
    <xf numFmtId="0" fontId="0" fillId="4" borderId="3" xfId="0" applyFill="1" applyBorder="1" applyAlignment="1">
      <alignment horizontal="right"/>
    </xf>
    <xf numFmtId="0" fontId="0" fillId="4" borderId="6" xfId="0" applyFill="1" applyBorder="1" applyAlignment="1">
      <alignment horizontal="right"/>
    </xf>
    <xf numFmtId="0" fontId="0" fillId="4" borderId="4" xfId="0" applyFill="1" applyBorder="1" applyAlignment="1">
      <alignment horizontal="right"/>
    </xf>
    <xf numFmtId="3" fontId="0" fillId="4" borderId="5" xfId="0" applyNumberFormat="1" applyFill="1" applyBorder="1"/>
    <xf numFmtId="3" fontId="0" fillId="4" borderId="6" xfId="0" applyNumberFormat="1" applyFill="1" applyBorder="1"/>
    <xf numFmtId="3" fontId="0" fillId="4" borderId="4" xfId="0" applyNumberFormat="1" applyFill="1" applyBorder="1"/>
    <xf numFmtId="0" fontId="0" fillId="4" borderId="5" xfId="0" applyFill="1" applyBorder="1"/>
    <xf numFmtId="3" fontId="0" fillId="3" borderId="3" xfId="0" applyNumberFormat="1" applyFill="1" applyBorder="1"/>
    <xf numFmtId="0" fontId="1" fillId="2" borderId="8" xfId="0" applyFont="1" applyFill="1" applyBorder="1" applyAlignment="1">
      <alignment horizontal="right"/>
    </xf>
    <xf numFmtId="0" fontId="1" fillId="2" borderId="9" xfId="0" applyFont="1" applyFill="1" applyBorder="1" applyAlignment="1">
      <alignment horizontal="right"/>
    </xf>
    <xf numFmtId="0" fontId="1" fillId="2" borderId="10" xfId="0" applyFont="1" applyFill="1" applyBorder="1" applyAlignment="1">
      <alignment horizontal="right"/>
    </xf>
    <xf numFmtId="3" fontId="0" fillId="3" borderId="0" xfId="0" applyNumberFormat="1" applyFill="1" applyBorder="1"/>
    <xf numFmtId="3" fontId="0" fillId="3" borderId="11" xfId="0" applyNumberFormat="1" applyFill="1" applyBorder="1"/>
    <xf numFmtId="3" fontId="1" fillId="3" borderId="5" xfId="0" applyNumberFormat="1" applyFont="1" applyFill="1" applyBorder="1" applyAlignment="1">
      <alignment horizontal="right"/>
    </xf>
    <xf numFmtId="3" fontId="1" fillId="3" borderId="11" xfId="0" applyNumberFormat="1" applyFont="1" applyFill="1" applyBorder="1" applyAlignment="1">
      <alignment horizontal="right"/>
    </xf>
    <xf numFmtId="3" fontId="0" fillId="3" borderId="5" xfId="0" applyNumberFormat="1" applyFill="1" applyBorder="1" applyAlignment="1">
      <alignment horizontal="right"/>
    </xf>
    <xf numFmtId="3" fontId="0" fillId="3" borderId="0" xfId="0" applyNumberFormat="1" applyFill="1" applyBorder="1" applyAlignment="1">
      <alignment horizontal="right"/>
    </xf>
    <xf numFmtId="3" fontId="1" fillId="3" borderId="5" xfId="0" applyNumberFormat="1" applyFont="1" applyFill="1" applyBorder="1"/>
    <xf numFmtId="3" fontId="1" fillId="3" borderId="0" xfId="0" applyNumberFormat="1" applyFont="1" applyFill="1" applyBorder="1"/>
    <xf numFmtId="3" fontId="1" fillId="3" borderId="11" xfId="0" applyNumberFormat="1" applyFont="1" applyFill="1" applyBorder="1"/>
    <xf numFmtId="3" fontId="0" fillId="0" borderId="0" xfId="0" applyNumberFormat="1" applyBorder="1"/>
    <xf numFmtId="3" fontId="0" fillId="0" borderId="11" xfId="0" applyNumberFormat="1" applyBorder="1"/>
    <xf numFmtId="3" fontId="1" fillId="4" borderId="0" xfId="0" applyNumberFormat="1" applyFont="1" applyFill="1" applyBorder="1"/>
    <xf numFmtId="3" fontId="1" fillId="4" borderId="11" xfId="0" applyNumberFormat="1" applyFont="1" applyFill="1" applyBorder="1"/>
    <xf numFmtId="3" fontId="0" fillId="0" borderId="12" xfId="0" applyNumberFormat="1" applyBorder="1"/>
    <xf numFmtId="0" fontId="0" fillId="0" borderId="0" xfId="0" applyFont="1"/>
    <xf numFmtId="0" fontId="1" fillId="0" borderId="1" xfId="0" applyFont="1" applyBorder="1"/>
    <xf numFmtId="0" fontId="1" fillId="0" borderId="13" xfId="0" applyFont="1" applyBorder="1"/>
    <xf numFmtId="0" fontId="0" fillId="0" borderId="13" xfId="0" applyBorder="1"/>
    <xf numFmtId="3" fontId="1" fillId="0" borderId="5" xfId="0" applyNumberFormat="1" applyFont="1" applyFill="1" applyBorder="1" applyAlignment="1">
      <alignment horizontal="right"/>
    </xf>
    <xf numFmtId="3" fontId="1" fillId="0" borderId="11" xfId="0" applyNumberFormat="1" applyFont="1" applyFill="1" applyBorder="1" applyAlignment="1">
      <alignment horizontal="right"/>
    </xf>
    <xf numFmtId="3" fontId="3" fillId="5" borderId="0" xfId="0" applyNumberFormat="1" applyFont="1" applyFill="1" applyAlignment="1">
      <alignment horizontal="left"/>
    </xf>
    <xf numFmtId="3" fontId="1" fillId="5" borderId="0" xfId="0" applyNumberFormat="1" applyFont="1" applyFill="1"/>
    <xf numFmtId="0" fontId="1" fillId="2" borderId="0" xfId="0" applyFont="1" applyFill="1" applyBorder="1" applyAlignment="1">
      <alignment horizontal="left" wrapText="1"/>
    </xf>
    <xf numFmtId="0" fontId="0" fillId="0" borderId="0" xfId="0" applyAlignment="1">
      <alignment horizontal="right"/>
    </xf>
    <xf numFmtId="0" fontId="1" fillId="2" borderId="14" xfId="0" applyFont="1" applyFill="1" applyBorder="1" applyAlignment="1">
      <alignment horizontal="left" wrapText="1"/>
    </xf>
    <xf numFmtId="0" fontId="0" fillId="0" borderId="15" xfId="0" applyBorder="1"/>
    <xf numFmtId="0" fontId="1" fillId="2" borderId="5" xfId="0" applyFont="1" applyFill="1" applyBorder="1" applyAlignment="1">
      <alignment horizontal="left" wrapText="1"/>
    </xf>
    <xf numFmtId="0" fontId="0" fillId="0" borderId="0" xfId="0" applyBorder="1"/>
    <xf numFmtId="0" fontId="0" fillId="0" borderId="11" xfId="0" applyBorder="1" applyAlignment="1">
      <alignment horizontal="right"/>
    </xf>
    <xf numFmtId="0" fontId="0" fillId="0" borderId="11" xfId="0" applyBorder="1"/>
    <xf numFmtId="0" fontId="0" fillId="0" borderId="6" xfId="0" applyBorder="1"/>
    <xf numFmtId="0" fontId="0" fillId="0" borderId="12" xfId="0" applyBorder="1"/>
    <xf numFmtId="0" fontId="1" fillId="2" borderId="7" xfId="0" applyFont="1" applyFill="1" applyBorder="1" applyAlignment="1">
      <alignment horizontal="left" wrapText="1"/>
    </xf>
    <xf numFmtId="0" fontId="1" fillId="2" borderId="3" xfId="0" applyFont="1" applyFill="1" applyBorder="1" applyAlignment="1">
      <alignment horizontal="right"/>
    </xf>
    <xf numFmtId="0" fontId="0" fillId="0" borderId="4" xfId="0" applyBorder="1"/>
    <xf numFmtId="0" fontId="0" fillId="3" borderId="7" xfId="0" applyFill="1" applyBorder="1"/>
    <xf numFmtId="0" fontId="0" fillId="3" borderId="14" xfId="0" applyFill="1" applyBorder="1"/>
    <xf numFmtId="0" fontId="0" fillId="3" borderId="13" xfId="0" applyFill="1" applyBorder="1"/>
    <xf numFmtId="0" fontId="0" fillId="3" borderId="15" xfId="0" applyFill="1" applyBorder="1"/>
    <xf numFmtId="0" fontId="1" fillId="2" borderId="6" xfId="0" applyFont="1" applyFill="1" applyBorder="1" applyAlignment="1">
      <alignment horizontal="right"/>
    </xf>
    <xf numFmtId="0" fontId="1" fillId="2" borderId="12" xfId="0" applyFont="1" applyFill="1" applyBorder="1" applyAlignment="1">
      <alignment horizontal="right"/>
    </xf>
    <xf numFmtId="3" fontId="0" fillId="5" borderId="0" xfId="0" applyNumberFormat="1" applyFill="1"/>
    <xf numFmtId="3" fontId="1" fillId="5" borderId="13" xfId="0" applyNumberFormat="1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137"/>
  <sheetViews>
    <sheetView tabSelected="1" workbookViewId="0">
      <pane xSplit="3" ySplit="2" topLeftCell="K3" activePane="bottomRight" state="frozen"/>
      <selection pane="topRight" activeCell="D1" sqref="D1"/>
      <selection pane="bottomLeft" activeCell="A3" sqref="A3"/>
      <selection pane="bottomRight" activeCell="L3" sqref="L3"/>
    </sheetView>
    <sheetView workbookViewId="1"/>
    <sheetView tabSelected="1" workbookViewId="2">
      <pane xSplit="3" ySplit="4" topLeftCell="D5" activePane="bottomRight" state="frozen"/>
      <selection pane="topRight" activeCell="D1" sqref="D1"/>
      <selection pane="bottomLeft" activeCell="A5" sqref="A5"/>
      <selection pane="bottomRight" activeCell="B1" sqref="B1"/>
    </sheetView>
  </sheetViews>
  <sheetFormatPr defaultRowHeight="13.2" x14ac:dyDescent="0.25"/>
  <cols>
    <col min="1" max="1" width="3.33203125" customWidth="1"/>
    <col min="2" max="2" width="23.21875" customWidth="1"/>
    <col min="3" max="3" width="9.77734375" bestFit="1" customWidth="1"/>
    <col min="9" max="11" width="9.109375" bestFit="1" customWidth="1"/>
    <col min="12" max="12" width="9.5546875" customWidth="1"/>
    <col min="13" max="13" width="8.6640625" customWidth="1"/>
    <col min="14" max="14" width="7.5546875" customWidth="1"/>
    <col min="15" max="15" width="8" customWidth="1"/>
    <col min="16" max="16" width="9.109375" bestFit="1" customWidth="1"/>
  </cols>
  <sheetData>
    <row r="1" spans="1:36" ht="27" x14ac:dyDescent="0.3">
      <c r="A1" s="39" t="s">
        <v>77</v>
      </c>
      <c r="B1" s="25"/>
      <c r="C1" s="25"/>
      <c r="D1" s="97"/>
      <c r="E1" s="98"/>
      <c r="F1" s="99"/>
      <c r="G1" s="97"/>
      <c r="H1" s="98"/>
      <c r="I1" s="98"/>
      <c r="J1" s="99"/>
      <c r="K1" s="96"/>
      <c r="L1" s="93" t="s">
        <v>113</v>
      </c>
      <c r="M1" s="85" t="s">
        <v>101</v>
      </c>
      <c r="N1" s="78"/>
      <c r="O1" s="78"/>
      <c r="P1" s="86"/>
      <c r="Q1" s="83" t="s">
        <v>112</v>
      </c>
      <c r="U1" s="85" t="s">
        <v>114</v>
      </c>
      <c r="V1" s="78"/>
      <c r="W1" s="78"/>
      <c r="X1" s="86"/>
      <c r="Y1" s="85" t="s">
        <v>115</v>
      </c>
      <c r="Z1" s="78"/>
      <c r="AA1" s="78"/>
      <c r="AB1" s="86"/>
      <c r="AC1" s="85" t="s">
        <v>100</v>
      </c>
      <c r="AD1" s="78"/>
      <c r="AE1" s="78"/>
      <c r="AF1" s="86"/>
      <c r="AG1" s="85" t="s">
        <v>20</v>
      </c>
      <c r="AH1" s="78"/>
      <c r="AI1" s="78"/>
      <c r="AJ1" s="86"/>
    </row>
    <row r="2" spans="1:36" ht="26.4" x14ac:dyDescent="0.25">
      <c r="A2" s="3"/>
      <c r="B2" s="3"/>
      <c r="C2" s="22" t="s">
        <v>55</v>
      </c>
      <c r="D2" s="58" t="s">
        <v>0</v>
      </c>
      <c r="E2" s="59" t="s">
        <v>1</v>
      </c>
      <c r="F2" s="60" t="s">
        <v>2</v>
      </c>
      <c r="G2" s="100" t="s">
        <v>27</v>
      </c>
      <c r="H2" s="4" t="s">
        <v>28</v>
      </c>
      <c r="I2" s="4" t="s">
        <v>29</v>
      </c>
      <c r="J2" s="101" t="s">
        <v>30</v>
      </c>
      <c r="K2" s="23" t="s">
        <v>79</v>
      </c>
      <c r="L2" s="94" t="s">
        <v>95</v>
      </c>
      <c r="M2" s="87">
        <v>2014</v>
      </c>
      <c r="N2" s="88">
        <v>2015</v>
      </c>
      <c r="O2" s="88">
        <v>2016</v>
      </c>
      <c r="P2" s="89" t="s">
        <v>95</v>
      </c>
      <c r="Q2" s="83">
        <v>2014</v>
      </c>
      <c r="R2">
        <v>2015</v>
      </c>
      <c r="S2">
        <v>2016</v>
      </c>
      <c r="T2" s="84" t="s">
        <v>95</v>
      </c>
      <c r="U2" s="87">
        <v>2014</v>
      </c>
      <c r="V2" s="88">
        <v>2015</v>
      </c>
      <c r="W2" s="88">
        <v>2016</v>
      </c>
      <c r="X2" s="89" t="s">
        <v>95</v>
      </c>
      <c r="Y2" s="87">
        <v>2014</v>
      </c>
      <c r="Z2" s="88">
        <v>2015</v>
      </c>
      <c r="AA2" s="88">
        <v>2016</v>
      </c>
      <c r="AB2" s="89" t="s">
        <v>95</v>
      </c>
      <c r="AC2" s="87">
        <v>2014</v>
      </c>
      <c r="AD2" s="88">
        <v>2015</v>
      </c>
      <c r="AE2" s="88">
        <v>2016</v>
      </c>
      <c r="AF2" s="89" t="s">
        <v>95</v>
      </c>
      <c r="AG2" s="87">
        <v>2014</v>
      </c>
      <c r="AH2" s="88">
        <v>2015</v>
      </c>
      <c r="AI2" s="88">
        <v>2016</v>
      </c>
      <c r="AJ2" s="89" t="s">
        <v>95</v>
      </c>
    </row>
    <row r="3" spans="1:36" x14ac:dyDescent="0.25">
      <c r="A3" s="29"/>
      <c r="B3" s="29"/>
      <c r="C3" s="27">
        <f>SUM(D3:K3)</f>
        <v>3232500</v>
      </c>
      <c r="D3" s="44"/>
      <c r="E3" s="61"/>
      <c r="F3" s="62">
        <f>SUM(D4:F4)</f>
        <v>2102500</v>
      </c>
      <c r="G3" s="44"/>
      <c r="H3" s="61"/>
      <c r="I3" s="61"/>
      <c r="J3" s="62">
        <f>SUM(G4:J4)</f>
        <v>1020000</v>
      </c>
      <c r="K3" s="57">
        <f>K4</f>
        <v>110000</v>
      </c>
      <c r="L3" s="31">
        <f>SUM(M3:AJ3)</f>
        <v>3232500</v>
      </c>
      <c r="M3" s="63"/>
      <c r="N3" s="30"/>
      <c r="O3" s="30"/>
      <c r="P3" s="64">
        <f>SUM(M4:O4)</f>
        <v>1060000</v>
      </c>
      <c r="Q3" s="30"/>
      <c r="R3" s="30"/>
      <c r="S3" s="30"/>
      <c r="T3" s="30">
        <f>SUM(Q4:S4)</f>
        <v>826000</v>
      </c>
      <c r="U3" s="63"/>
      <c r="V3" s="30"/>
      <c r="W3" s="30"/>
      <c r="X3" s="64">
        <f>SUM(U4:W4)</f>
        <v>739000</v>
      </c>
      <c r="Y3" s="63"/>
      <c r="Z3" s="30"/>
      <c r="AA3" s="30"/>
      <c r="AB3" s="64">
        <f>SUM(Y4:AA4)</f>
        <v>277500</v>
      </c>
      <c r="AC3" s="63"/>
      <c r="AD3" s="30"/>
      <c r="AE3" s="30"/>
      <c r="AF3" s="64">
        <f>SUM(AC4:AE4)</f>
        <v>213000</v>
      </c>
      <c r="AG3" s="63"/>
      <c r="AH3" s="30"/>
      <c r="AI3" s="30"/>
      <c r="AJ3" s="64">
        <f>SUM(AG4:AI4)</f>
        <v>117000</v>
      </c>
    </row>
    <row r="4" spans="1:36" x14ac:dyDescent="0.25">
      <c r="A4" s="29" t="s">
        <v>68</v>
      </c>
      <c r="B4" s="29"/>
      <c r="C4" s="27">
        <f>SUM(D4:K4)</f>
        <v>3232500</v>
      </c>
      <c r="D4" s="63">
        <f>D7+D32+D56+D81+D106</f>
        <v>739500</v>
      </c>
      <c r="E4" s="30">
        <f>E7+E32+E56+E81+E106</f>
        <v>744000</v>
      </c>
      <c r="F4" s="64">
        <f>F7+F32+F56+F81+F106</f>
        <v>619000</v>
      </c>
      <c r="G4" s="63">
        <f>G7+G32+G56+G81+G106</f>
        <v>412000</v>
      </c>
      <c r="H4" s="30">
        <f>H7+H32+H56+H81+H106</f>
        <v>303000</v>
      </c>
      <c r="I4" s="30">
        <f>I7+I32+I56+I81+I106</f>
        <v>195000</v>
      </c>
      <c r="J4" s="64">
        <f>J7+J32+J56+J81+J106</f>
        <v>110000</v>
      </c>
      <c r="K4" s="31">
        <f>K7+K32+K56+K81+K106</f>
        <v>110000</v>
      </c>
      <c r="L4" s="31"/>
      <c r="M4" s="63">
        <f>SUM(M6:M128)</f>
        <v>670000</v>
      </c>
      <c r="N4" s="30">
        <f t="shared" ref="N4:P4" si="0">SUM(N6:N128)</f>
        <v>390000</v>
      </c>
      <c r="O4" s="30">
        <f t="shared" si="0"/>
        <v>0</v>
      </c>
      <c r="P4" s="64">
        <f t="shared" si="0"/>
        <v>1060000</v>
      </c>
      <c r="Q4" s="30">
        <f>SUM(Q6:Q128)</f>
        <v>369000</v>
      </c>
      <c r="R4" s="30">
        <f t="shared" ref="R4:T4" si="1">SUM(R6:R128)</f>
        <v>392000</v>
      </c>
      <c r="S4" s="30">
        <f t="shared" si="1"/>
        <v>65000</v>
      </c>
      <c r="T4" s="30">
        <f t="shared" si="1"/>
        <v>826000</v>
      </c>
      <c r="U4" s="63">
        <f>SUM(U6:U128)</f>
        <v>589000</v>
      </c>
      <c r="V4" s="30">
        <f t="shared" ref="V4:X4" si="2">SUM(V6:V128)</f>
        <v>150000</v>
      </c>
      <c r="W4" s="30">
        <f t="shared" si="2"/>
        <v>0</v>
      </c>
      <c r="X4" s="64">
        <f t="shared" si="2"/>
        <v>739000</v>
      </c>
      <c r="Y4" s="63">
        <f>SUM(Y6:Y128)</f>
        <v>238500</v>
      </c>
      <c r="Z4" s="30">
        <f t="shared" ref="Z4:AB4" si="3">SUM(Z6:Z128)</f>
        <v>39000</v>
      </c>
      <c r="AA4" s="30">
        <f t="shared" si="3"/>
        <v>0</v>
      </c>
      <c r="AB4" s="64">
        <f t="shared" si="3"/>
        <v>277500</v>
      </c>
      <c r="AC4" s="63">
        <f>SUM(AC6:AC128)</f>
        <v>129000</v>
      </c>
      <c r="AD4" s="30">
        <f t="shared" ref="AD4:AF4" si="4">SUM(AD6:AD128)</f>
        <v>39000</v>
      </c>
      <c r="AE4" s="30">
        <f t="shared" si="4"/>
        <v>45000</v>
      </c>
      <c r="AF4" s="64">
        <f t="shared" si="4"/>
        <v>213000</v>
      </c>
      <c r="AG4" s="63">
        <f>SUM(AG6:AG128)</f>
        <v>107000</v>
      </c>
      <c r="AH4" s="30">
        <f t="shared" ref="AH4:AJ4" si="5">SUM(AH6:AH128)</f>
        <v>10000</v>
      </c>
      <c r="AI4" s="30">
        <f t="shared" si="5"/>
        <v>0</v>
      </c>
      <c r="AJ4" s="64">
        <f t="shared" si="5"/>
        <v>117000</v>
      </c>
    </row>
    <row r="5" spans="1:36" x14ac:dyDescent="0.25">
      <c r="A5" s="6"/>
      <c r="B5" s="6"/>
      <c r="C5" s="7"/>
      <c r="D5" s="79"/>
      <c r="E5" s="8"/>
      <c r="F5" s="80"/>
      <c r="G5" s="79"/>
      <c r="H5" s="8"/>
      <c r="I5" s="8"/>
      <c r="J5" s="80"/>
      <c r="K5" s="9"/>
      <c r="L5" s="11"/>
      <c r="M5" s="14"/>
      <c r="N5" s="88"/>
      <c r="O5" s="88"/>
      <c r="P5" s="90"/>
      <c r="U5" s="14"/>
      <c r="V5" s="88"/>
      <c r="W5" s="88"/>
      <c r="X5" s="90"/>
      <c r="Y5" s="14"/>
      <c r="Z5" s="88"/>
      <c r="AA5" s="88"/>
      <c r="AB5" s="90"/>
      <c r="AC5" s="14"/>
      <c r="AD5" s="88"/>
      <c r="AE5" s="88"/>
      <c r="AF5" s="90"/>
      <c r="AG5" s="14"/>
      <c r="AH5" s="88"/>
      <c r="AI5" s="88"/>
      <c r="AJ5" s="90"/>
    </row>
    <row r="6" spans="1:36" x14ac:dyDescent="0.25">
      <c r="A6" s="26" t="s">
        <v>103</v>
      </c>
      <c r="B6" s="25"/>
      <c r="C6" s="27">
        <f t="shared" ref="C6:C7" si="6">SUM(D6:K6)</f>
        <v>742000</v>
      </c>
      <c r="D6" s="44"/>
      <c r="E6" s="61"/>
      <c r="F6" s="62">
        <f>SUM(D7:F7)</f>
        <v>729000</v>
      </c>
      <c r="G6" s="44"/>
      <c r="H6" s="61"/>
      <c r="I6" s="61"/>
      <c r="J6" s="62">
        <f>SUM(G7:J7)</f>
        <v>13000</v>
      </c>
      <c r="K6" s="57">
        <f>K7</f>
        <v>0</v>
      </c>
      <c r="L6" s="11"/>
      <c r="M6" s="14"/>
      <c r="N6" s="88"/>
      <c r="O6" s="88"/>
      <c r="P6" s="90"/>
      <c r="U6" s="14"/>
      <c r="V6" s="88"/>
      <c r="W6" s="88"/>
      <c r="X6" s="90"/>
      <c r="Y6" s="14"/>
      <c r="Z6" s="88"/>
      <c r="AA6" s="88"/>
      <c r="AB6" s="90"/>
      <c r="AC6" s="14"/>
      <c r="AD6" s="88"/>
      <c r="AE6" s="88"/>
      <c r="AF6" s="90"/>
      <c r="AG6" s="14"/>
      <c r="AH6" s="88"/>
      <c r="AI6" s="88"/>
      <c r="AJ6" s="90"/>
    </row>
    <row r="7" spans="1:36" x14ac:dyDescent="0.25">
      <c r="A7" s="26" t="s">
        <v>89</v>
      </c>
      <c r="B7" s="25" t="s">
        <v>90</v>
      </c>
      <c r="C7" s="27">
        <f t="shared" si="6"/>
        <v>742000</v>
      </c>
      <c r="D7" s="67">
        <f>SUM(D8:D29)</f>
        <v>118000</v>
      </c>
      <c r="E7" s="68">
        <f>SUM(E8:E29)</f>
        <v>448000</v>
      </c>
      <c r="F7" s="69">
        <f>SUM(F8:F29)</f>
        <v>163000</v>
      </c>
      <c r="G7" s="67">
        <f>SUM(G8:G29)</f>
        <v>12000</v>
      </c>
      <c r="H7" s="68">
        <f>SUM(H8:H29)</f>
        <v>1000</v>
      </c>
      <c r="I7" s="68">
        <f>SUM(I8:I29)</f>
        <v>0</v>
      </c>
      <c r="J7" s="69">
        <f>SUM(J8:J29)</f>
        <v>0</v>
      </c>
      <c r="K7" s="28">
        <f>SUM(K8:K29)</f>
        <v>0</v>
      </c>
      <c r="L7" s="11"/>
      <c r="M7" s="14"/>
      <c r="N7" s="88"/>
      <c r="O7" s="88"/>
      <c r="P7" s="90"/>
      <c r="U7" s="14"/>
      <c r="V7" s="88"/>
      <c r="W7" s="88"/>
      <c r="X7" s="90"/>
      <c r="Y7" s="14"/>
      <c r="Z7" s="88"/>
      <c r="AA7" s="88"/>
      <c r="AB7" s="90"/>
      <c r="AC7" s="14"/>
      <c r="AD7" s="88"/>
      <c r="AE7" s="88"/>
      <c r="AF7" s="90"/>
      <c r="AG7" s="14"/>
      <c r="AH7" s="88"/>
      <c r="AI7" s="88"/>
      <c r="AJ7" s="90"/>
    </row>
    <row r="8" spans="1:36" x14ac:dyDescent="0.25">
      <c r="B8" t="s">
        <v>85</v>
      </c>
      <c r="C8" s="81">
        <f>SUM(C9:C10)</f>
        <v>235000</v>
      </c>
      <c r="D8" s="18"/>
      <c r="E8" s="70"/>
      <c r="F8" s="71"/>
      <c r="G8" s="18"/>
      <c r="H8" s="70"/>
      <c r="I8" s="70"/>
      <c r="J8" s="71"/>
      <c r="K8" s="10"/>
      <c r="L8" s="11"/>
      <c r="M8" s="18">
        <f>SUM(D9:F10)</f>
        <v>235000</v>
      </c>
      <c r="N8" s="70">
        <f>SUM(G9:J10)</f>
        <v>0</v>
      </c>
      <c r="O8" s="70">
        <f>SUM(K9:K10)</f>
        <v>0</v>
      </c>
      <c r="P8" s="71">
        <f>SUM(M8:O8)</f>
        <v>235000</v>
      </c>
      <c r="U8" s="14"/>
      <c r="V8" s="88"/>
      <c r="W8" s="88"/>
      <c r="X8" s="90"/>
      <c r="Y8" s="14"/>
      <c r="Z8" s="88"/>
      <c r="AA8" s="88"/>
      <c r="AB8" s="90"/>
      <c r="AC8" s="14"/>
      <c r="AD8" s="88"/>
      <c r="AE8" s="88"/>
      <c r="AF8" s="90"/>
      <c r="AG8" s="14"/>
      <c r="AH8" s="88"/>
      <c r="AI8" s="88"/>
      <c r="AJ8" s="90"/>
    </row>
    <row r="9" spans="1:36" x14ac:dyDescent="0.25">
      <c r="B9" s="5" t="s">
        <v>111</v>
      </c>
      <c r="C9" s="82">
        <f t="shared" ref="C9:C10" si="7">SUM(D9:K9)</f>
        <v>225000</v>
      </c>
      <c r="D9" s="18">
        <v>25000</v>
      </c>
      <c r="E9" s="70">
        <v>100000</v>
      </c>
      <c r="F9" s="71">
        <v>100000</v>
      </c>
      <c r="G9" s="18"/>
      <c r="H9" s="70"/>
      <c r="I9" s="70"/>
      <c r="J9" s="71"/>
      <c r="K9" s="10"/>
      <c r="L9" s="11"/>
      <c r="M9" s="14"/>
      <c r="N9" s="88"/>
      <c r="O9" s="88"/>
      <c r="P9" s="90"/>
      <c r="U9" s="14"/>
      <c r="V9" s="88"/>
      <c r="W9" s="88"/>
      <c r="X9" s="90"/>
      <c r="Y9" s="14"/>
      <c r="Z9" s="88"/>
      <c r="AA9" s="88"/>
      <c r="AB9" s="90"/>
      <c r="AC9" s="14"/>
      <c r="AD9" s="88"/>
      <c r="AE9" s="88"/>
      <c r="AF9" s="90"/>
      <c r="AG9" s="14"/>
      <c r="AH9" s="88"/>
      <c r="AI9" s="88"/>
      <c r="AJ9" s="90"/>
    </row>
    <row r="10" spans="1:36" x14ac:dyDescent="0.25">
      <c r="B10" t="s">
        <v>23</v>
      </c>
      <c r="C10" s="82">
        <f t="shared" si="7"/>
        <v>10000</v>
      </c>
      <c r="D10" s="18"/>
      <c r="E10" s="70">
        <v>5000</v>
      </c>
      <c r="F10" s="71">
        <v>5000</v>
      </c>
      <c r="G10" s="18"/>
      <c r="H10" s="70"/>
      <c r="I10" s="70"/>
      <c r="J10" s="71"/>
      <c r="K10" s="10"/>
      <c r="L10" s="11"/>
      <c r="M10" s="14"/>
      <c r="N10" s="88"/>
      <c r="O10" s="88"/>
      <c r="P10" s="90"/>
      <c r="U10" s="14"/>
      <c r="V10" s="88"/>
      <c r="W10" s="88"/>
      <c r="X10" s="90"/>
      <c r="Y10" s="14"/>
      <c r="Z10" s="88"/>
      <c r="AA10" s="88"/>
      <c r="AB10" s="90"/>
      <c r="AC10" s="14"/>
      <c r="AD10" s="88"/>
      <c r="AE10" s="88"/>
      <c r="AF10" s="90"/>
      <c r="AG10" s="14"/>
      <c r="AH10" s="88"/>
      <c r="AI10" s="88"/>
      <c r="AJ10" s="90"/>
    </row>
    <row r="11" spans="1:36" x14ac:dyDescent="0.25">
      <c r="B11" t="s">
        <v>60</v>
      </c>
      <c r="C11" s="81">
        <f>SUM(C12:C18)</f>
        <v>340000</v>
      </c>
      <c r="D11" s="18"/>
      <c r="E11" s="70"/>
      <c r="F11" s="71"/>
      <c r="G11" s="18"/>
      <c r="H11" s="70"/>
      <c r="I11" s="70"/>
      <c r="J11" s="71"/>
      <c r="K11" s="10"/>
      <c r="L11" s="11"/>
      <c r="M11" s="14"/>
      <c r="N11" s="88"/>
      <c r="O11" s="88"/>
      <c r="P11" s="90"/>
      <c r="U11" s="18">
        <f>SUM(D12:F18)</f>
        <v>340000</v>
      </c>
      <c r="V11" s="70">
        <f>SUM(G12:J18)</f>
        <v>0</v>
      </c>
      <c r="W11" s="70">
        <f>SUM(K12:K18)</f>
        <v>0</v>
      </c>
      <c r="X11" s="71">
        <f>SUM(U11:W11)</f>
        <v>340000</v>
      </c>
      <c r="Y11" s="14"/>
      <c r="Z11" s="88"/>
      <c r="AA11" s="88"/>
      <c r="AB11" s="90"/>
      <c r="AC11" s="14"/>
      <c r="AD11" s="88"/>
      <c r="AE11" s="88"/>
      <c r="AF11" s="90"/>
      <c r="AG11" s="14"/>
      <c r="AH11" s="88"/>
      <c r="AI11" s="88"/>
      <c r="AJ11" s="90"/>
    </row>
    <row r="12" spans="1:36" x14ac:dyDescent="0.25">
      <c r="B12" t="s">
        <v>25</v>
      </c>
      <c r="C12" s="82">
        <f t="shared" ref="C12:C18" si="8">SUM(D12:K12)</f>
        <v>70000</v>
      </c>
      <c r="D12" s="18">
        <v>20000</v>
      </c>
      <c r="E12" s="70">
        <v>50000</v>
      </c>
      <c r="F12" s="71"/>
      <c r="G12" s="18"/>
      <c r="H12" s="70"/>
      <c r="I12" s="70"/>
      <c r="J12" s="71"/>
      <c r="K12" s="10"/>
      <c r="L12" s="11"/>
      <c r="M12" s="14"/>
      <c r="N12" s="88"/>
      <c r="O12" s="88"/>
      <c r="P12" s="90"/>
      <c r="U12" s="14"/>
      <c r="V12" s="88"/>
      <c r="W12" s="88"/>
      <c r="X12" s="90"/>
      <c r="Y12" s="14"/>
      <c r="Z12" s="88"/>
      <c r="AA12" s="88"/>
      <c r="AB12" s="90"/>
      <c r="AC12" s="14"/>
      <c r="AD12" s="88"/>
      <c r="AE12" s="88"/>
      <c r="AF12" s="90"/>
      <c r="AG12" s="14"/>
      <c r="AH12" s="88"/>
      <c r="AI12" s="88"/>
      <c r="AJ12" s="90"/>
    </row>
    <row r="13" spans="1:36" x14ac:dyDescent="0.25">
      <c r="B13" t="s">
        <v>15</v>
      </c>
      <c r="C13" s="82">
        <f t="shared" si="8"/>
        <v>20000</v>
      </c>
      <c r="D13" s="18">
        <v>10000</v>
      </c>
      <c r="E13" s="70">
        <v>10000</v>
      </c>
      <c r="F13" s="71"/>
      <c r="G13" s="18"/>
      <c r="H13" s="70"/>
      <c r="I13" s="70"/>
      <c r="J13" s="71"/>
      <c r="K13" s="10"/>
      <c r="L13" s="11"/>
      <c r="M13" s="14"/>
      <c r="N13" s="88"/>
      <c r="O13" s="88"/>
      <c r="P13" s="90"/>
      <c r="U13" s="14"/>
      <c r="V13" s="88"/>
      <c r="W13" s="88"/>
      <c r="X13" s="90"/>
      <c r="Y13" s="14"/>
      <c r="Z13" s="88"/>
      <c r="AA13" s="88"/>
      <c r="AB13" s="90"/>
      <c r="AC13" s="14"/>
      <c r="AD13" s="88"/>
      <c r="AE13" s="88"/>
      <c r="AF13" s="90"/>
      <c r="AG13" s="14"/>
      <c r="AH13" s="88"/>
      <c r="AI13" s="88"/>
      <c r="AJ13" s="90"/>
    </row>
    <row r="14" spans="1:36" x14ac:dyDescent="0.25">
      <c r="B14" t="s">
        <v>16</v>
      </c>
      <c r="C14" s="82">
        <f t="shared" si="8"/>
        <v>70000</v>
      </c>
      <c r="D14" s="18"/>
      <c r="E14" s="70">
        <v>70000</v>
      </c>
      <c r="F14" s="71"/>
      <c r="G14" s="18"/>
      <c r="H14" s="70"/>
      <c r="I14" s="70"/>
      <c r="J14" s="71"/>
      <c r="K14" s="10"/>
      <c r="L14" s="11"/>
      <c r="M14" s="14"/>
      <c r="N14" s="88"/>
      <c r="O14" s="88"/>
      <c r="P14" s="90"/>
      <c r="U14" s="14"/>
      <c r="V14" s="88"/>
      <c r="W14" s="88"/>
      <c r="X14" s="90"/>
      <c r="Y14" s="14"/>
      <c r="Z14" s="88"/>
      <c r="AA14" s="88"/>
      <c r="AB14" s="90"/>
      <c r="AC14" s="14"/>
      <c r="AD14" s="88"/>
      <c r="AE14" s="88"/>
      <c r="AF14" s="90"/>
      <c r="AG14" s="14"/>
      <c r="AH14" s="88"/>
      <c r="AI14" s="88"/>
      <c r="AJ14" s="90"/>
    </row>
    <row r="15" spans="1:36" x14ac:dyDescent="0.25">
      <c r="B15" t="s">
        <v>17</v>
      </c>
      <c r="C15" s="82">
        <f t="shared" si="8"/>
        <v>20000</v>
      </c>
      <c r="D15" s="18"/>
      <c r="E15" s="70"/>
      <c r="F15" s="71">
        <v>20000</v>
      </c>
      <c r="G15" s="18"/>
      <c r="H15" s="70"/>
      <c r="I15" s="70"/>
      <c r="J15" s="71"/>
      <c r="K15" s="10"/>
      <c r="L15" s="11"/>
      <c r="M15" s="14"/>
      <c r="N15" s="88"/>
      <c r="O15" s="88"/>
      <c r="P15" s="90"/>
      <c r="U15" s="14"/>
      <c r="V15" s="88"/>
      <c r="W15" s="88"/>
      <c r="X15" s="90"/>
      <c r="Y15" s="14"/>
      <c r="Z15" s="88"/>
      <c r="AA15" s="88"/>
      <c r="AB15" s="90"/>
      <c r="AC15" s="14"/>
      <c r="AD15" s="88"/>
      <c r="AE15" s="88"/>
      <c r="AF15" s="90"/>
      <c r="AG15" s="14"/>
      <c r="AH15" s="88"/>
      <c r="AI15" s="88"/>
      <c r="AJ15" s="90"/>
    </row>
    <row r="16" spans="1:36" x14ac:dyDescent="0.25">
      <c r="B16" t="s">
        <v>19</v>
      </c>
      <c r="C16" s="82">
        <f t="shared" si="8"/>
        <v>40000</v>
      </c>
      <c r="D16" s="18"/>
      <c r="E16" s="70">
        <v>40000</v>
      </c>
      <c r="F16" s="71"/>
      <c r="G16" s="18"/>
      <c r="H16" s="70"/>
      <c r="I16" s="70"/>
      <c r="J16" s="71"/>
      <c r="K16" s="10"/>
      <c r="L16" s="11"/>
      <c r="M16" s="14"/>
      <c r="N16" s="88"/>
      <c r="O16" s="88"/>
      <c r="P16" s="90"/>
      <c r="U16" s="14"/>
      <c r="V16" s="88"/>
      <c r="W16" s="88"/>
      <c r="X16" s="90"/>
      <c r="Y16" s="14"/>
      <c r="Z16" s="88"/>
      <c r="AA16" s="88"/>
      <c r="AB16" s="90"/>
      <c r="AC16" s="14"/>
      <c r="AD16" s="88"/>
      <c r="AE16" s="88"/>
      <c r="AF16" s="90"/>
      <c r="AG16" s="14"/>
      <c r="AH16" s="88"/>
      <c r="AI16" s="88"/>
      <c r="AJ16" s="90"/>
    </row>
    <row r="17" spans="1:36" x14ac:dyDescent="0.25">
      <c r="B17" t="s">
        <v>18</v>
      </c>
      <c r="C17" s="82">
        <f t="shared" si="8"/>
        <v>70000</v>
      </c>
      <c r="D17" s="18"/>
      <c r="E17" s="70">
        <v>60000</v>
      </c>
      <c r="F17" s="71">
        <v>10000</v>
      </c>
      <c r="G17" s="18"/>
      <c r="H17" s="70"/>
      <c r="I17" s="70"/>
      <c r="J17" s="71"/>
      <c r="K17" s="10"/>
      <c r="L17" s="11"/>
      <c r="M17" s="14"/>
      <c r="N17" s="88"/>
      <c r="O17" s="88"/>
      <c r="P17" s="90"/>
      <c r="U17" s="14"/>
      <c r="V17" s="88"/>
      <c r="W17" s="88"/>
      <c r="X17" s="90"/>
      <c r="Y17" s="14"/>
      <c r="Z17" s="88"/>
      <c r="AA17" s="88"/>
      <c r="AB17" s="90"/>
      <c r="AC17" s="14"/>
      <c r="AD17" s="88"/>
      <c r="AE17" s="88"/>
      <c r="AF17" s="90"/>
      <c r="AG17" s="14"/>
      <c r="AH17" s="88"/>
      <c r="AI17" s="88"/>
      <c r="AJ17" s="90"/>
    </row>
    <row r="18" spans="1:36" x14ac:dyDescent="0.25">
      <c r="B18" t="s">
        <v>24</v>
      </c>
      <c r="C18" s="82">
        <f t="shared" si="8"/>
        <v>50000</v>
      </c>
      <c r="D18" s="18"/>
      <c r="E18" s="70">
        <v>50000</v>
      </c>
      <c r="F18" s="71"/>
      <c r="G18" s="18"/>
      <c r="H18" s="70"/>
      <c r="I18" s="70"/>
      <c r="J18" s="71"/>
      <c r="K18" s="10"/>
      <c r="L18" s="11"/>
      <c r="M18" s="14"/>
      <c r="N18" s="88"/>
      <c r="O18" s="88"/>
      <c r="P18" s="90"/>
      <c r="U18" s="14"/>
      <c r="V18" s="88"/>
      <c r="W18" s="88"/>
      <c r="X18" s="90"/>
      <c r="Y18" s="14"/>
      <c r="Z18" s="88"/>
      <c r="AA18" s="88"/>
      <c r="AB18" s="90"/>
      <c r="AC18" s="14"/>
      <c r="AD18" s="88"/>
      <c r="AE18" s="88"/>
      <c r="AF18" s="90"/>
      <c r="AG18" s="14"/>
      <c r="AH18" s="88"/>
      <c r="AI18" s="88"/>
      <c r="AJ18" s="90"/>
    </row>
    <row r="19" spans="1:36" x14ac:dyDescent="0.25">
      <c r="B19" t="s">
        <v>61</v>
      </c>
      <c r="C19" s="81">
        <f>SUM(C20:C22)</f>
        <v>50000</v>
      </c>
      <c r="D19" s="18"/>
      <c r="E19" s="70"/>
      <c r="F19" s="71"/>
      <c r="G19" s="18"/>
      <c r="H19" s="70"/>
      <c r="I19" s="70"/>
      <c r="J19" s="71"/>
      <c r="K19" s="10"/>
      <c r="L19" s="11"/>
      <c r="M19" s="14"/>
      <c r="N19" s="88"/>
      <c r="O19" s="88"/>
      <c r="P19" s="90"/>
      <c r="U19" s="14"/>
      <c r="V19" s="88"/>
      <c r="W19" s="88"/>
      <c r="X19" s="90"/>
      <c r="Y19" s="14"/>
      <c r="Z19" s="88"/>
      <c r="AA19" s="88"/>
      <c r="AB19" s="90"/>
      <c r="AC19" s="18">
        <f>SUM(D20:F22)</f>
        <v>47000</v>
      </c>
      <c r="AD19" s="70">
        <f>SUM(G20:J22)</f>
        <v>3000</v>
      </c>
      <c r="AE19" s="70">
        <f>SUM(K20:K22)</f>
        <v>0</v>
      </c>
      <c r="AF19" s="71">
        <f>SUM(AC19:AE19)</f>
        <v>50000</v>
      </c>
      <c r="AG19" s="14"/>
      <c r="AH19" s="88"/>
      <c r="AI19" s="88"/>
      <c r="AJ19" s="90"/>
    </row>
    <row r="20" spans="1:36" x14ac:dyDescent="0.25">
      <c r="B20" t="s">
        <v>36</v>
      </c>
      <c r="C20" s="82">
        <f t="shared" ref="C20:C22" si="9">SUM(D20:K20)</f>
        <v>30000</v>
      </c>
      <c r="D20" s="18">
        <v>10000</v>
      </c>
      <c r="E20" s="70">
        <v>20000</v>
      </c>
      <c r="F20" s="71"/>
      <c r="G20" s="18"/>
      <c r="H20" s="70"/>
      <c r="I20" s="70"/>
      <c r="J20" s="71"/>
      <c r="K20" s="10"/>
      <c r="L20" s="11"/>
      <c r="M20" s="14"/>
      <c r="N20" s="88"/>
      <c r="O20" s="88"/>
      <c r="P20" s="90"/>
      <c r="U20" s="14"/>
      <c r="V20" s="88"/>
      <c r="W20" s="88"/>
      <c r="X20" s="90"/>
      <c r="Y20" s="14"/>
      <c r="Z20" s="88"/>
      <c r="AA20" s="88"/>
      <c r="AB20" s="90"/>
      <c r="AC20" s="14"/>
      <c r="AD20" s="88"/>
      <c r="AE20" s="88"/>
      <c r="AF20" s="90"/>
      <c r="AG20" s="14"/>
      <c r="AH20" s="88"/>
      <c r="AI20" s="88"/>
      <c r="AJ20" s="90"/>
    </row>
    <row r="21" spans="1:36" x14ac:dyDescent="0.25">
      <c r="B21" t="s">
        <v>35</v>
      </c>
      <c r="C21" s="82">
        <f t="shared" si="9"/>
        <v>13000</v>
      </c>
      <c r="D21" s="18">
        <v>3000</v>
      </c>
      <c r="E21" s="70">
        <v>5000</v>
      </c>
      <c r="F21" s="71">
        <v>3000</v>
      </c>
      <c r="G21" s="18">
        <v>1000</v>
      </c>
      <c r="H21" s="70">
        <v>1000</v>
      </c>
      <c r="I21" s="70"/>
      <c r="J21" s="71"/>
      <c r="K21" s="10"/>
      <c r="L21" s="11"/>
      <c r="M21" s="14"/>
      <c r="N21" s="88"/>
      <c r="O21" s="88"/>
      <c r="P21" s="90"/>
      <c r="U21" s="14"/>
      <c r="V21" s="88"/>
      <c r="W21" s="88"/>
      <c r="X21" s="90"/>
      <c r="Y21" s="14"/>
      <c r="Z21" s="88"/>
      <c r="AA21" s="88"/>
      <c r="AB21" s="90"/>
      <c r="AC21" s="14"/>
      <c r="AD21" s="88"/>
      <c r="AE21" s="88"/>
      <c r="AF21" s="90"/>
      <c r="AG21" s="14"/>
      <c r="AH21" s="88"/>
      <c r="AI21" s="88"/>
      <c r="AJ21" s="90"/>
    </row>
    <row r="22" spans="1:36" x14ac:dyDescent="0.25">
      <c r="B22" t="s">
        <v>3</v>
      </c>
      <c r="C22" s="82">
        <f t="shared" si="9"/>
        <v>7000</v>
      </c>
      <c r="D22" s="18"/>
      <c r="E22" s="70">
        <v>5000</v>
      </c>
      <c r="F22" s="71">
        <v>1000</v>
      </c>
      <c r="G22" s="18">
        <v>1000</v>
      </c>
      <c r="H22" s="70"/>
      <c r="I22" s="70"/>
      <c r="J22" s="71"/>
      <c r="K22" s="10"/>
      <c r="L22" s="11"/>
      <c r="M22" s="14"/>
      <c r="N22" s="88"/>
      <c r="O22" s="88"/>
      <c r="P22" s="90"/>
      <c r="U22" s="14"/>
      <c r="V22" s="88"/>
      <c r="W22" s="88"/>
      <c r="X22" s="90"/>
      <c r="Y22" s="14"/>
      <c r="Z22" s="88"/>
      <c r="AA22" s="88"/>
      <c r="AB22" s="90"/>
      <c r="AC22" s="14"/>
      <c r="AD22" s="88"/>
      <c r="AE22" s="88"/>
      <c r="AF22" s="90"/>
      <c r="AG22" s="14"/>
      <c r="AH22" s="88"/>
      <c r="AI22" s="88"/>
      <c r="AJ22" s="90"/>
    </row>
    <row r="23" spans="1:36" x14ac:dyDescent="0.25">
      <c r="B23" t="s">
        <v>20</v>
      </c>
      <c r="C23" s="81">
        <f>SUM(C24:C29)</f>
        <v>117000</v>
      </c>
      <c r="D23" s="18"/>
      <c r="E23" s="70"/>
      <c r="F23" s="71"/>
      <c r="G23" s="18"/>
      <c r="H23" s="70"/>
      <c r="I23" s="70"/>
      <c r="J23" s="71"/>
      <c r="K23" s="10"/>
      <c r="L23" s="11"/>
      <c r="M23" s="14"/>
      <c r="N23" s="88"/>
      <c r="O23" s="88"/>
      <c r="P23" s="90"/>
      <c r="U23" s="14"/>
      <c r="V23" s="88"/>
      <c r="W23" s="88"/>
      <c r="X23" s="90"/>
      <c r="Y23" s="14"/>
      <c r="Z23" s="88"/>
      <c r="AA23" s="88"/>
      <c r="AB23" s="90"/>
      <c r="AC23" s="14"/>
      <c r="AD23" s="88"/>
      <c r="AE23" s="88"/>
      <c r="AF23" s="90"/>
      <c r="AG23" s="18">
        <f>SUM(D24:F29)</f>
        <v>107000</v>
      </c>
      <c r="AH23" s="70">
        <f>SUM(G24:J29)</f>
        <v>10000</v>
      </c>
      <c r="AI23" s="70">
        <f>SUM(K24:K29)</f>
        <v>0</v>
      </c>
      <c r="AJ23" s="71">
        <f>SUM(AG23:AI23)</f>
        <v>117000</v>
      </c>
    </row>
    <row r="24" spans="1:36" x14ac:dyDescent="0.25">
      <c r="B24" t="s">
        <v>21</v>
      </c>
      <c r="C24" s="82">
        <f t="shared" ref="C24:C29" si="10">SUM(D24:K24)</f>
        <v>14000</v>
      </c>
      <c r="D24" s="18"/>
      <c r="E24" s="70">
        <v>10000</v>
      </c>
      <c r="F24" s="71">
        <v>4000</v>
      </c>
      <c r="G24" s="18"/>
      <c r="H24" s="70"/>
      <c r="I24" s="70"/>
      <c r="J24" s="71"/>
      <c r="K24" s="10"/>
      <c r="L24" s="11"/>
      <c r="M24" s="14"/>
      <c r="N24" s="88"/>
      <c r="O24" s="88"/>
      <c r="P24" s="90"/>
      <c r="U24" s="14"/>
      <c r="V24" s="88"/>
      <c r="W24" s="88"/>
      <c r="X24" s="90"/>
      <c r="Y24" s="14"/>
      <c r="Z24" s="88"/>
      <c r="AA24" s="88"/>
      <c r="AB24" s="90"/>
      <c r="AC24" s="14"/>
      <c r="AD24" s="88"/>
      <c r="AE24" s="88"/>
      <c r="AF24" s="90"/>
      <c r="AG24" s="14"/>
      <c r="AH24" s="88"/>
      <c r="AI24" s="88"/>
      <c r="AJ24" s="90"/>
    </row>
    <row r="25" spans="1:36" x14ac:dyDescent="0.25">
      <c r="B25" t="s">
        <v>22</v>
      </c>
      <c r="C25" s="82">
        <f t="shared" si="10"/>
        <v>5000</v>
      </c>
      <c r="D25" s="18"/>
      <c r="E25" s="70">
        <v>5000</v>
      </c>
      <c r="F25" s="71"/>
      <c r="G25" s="18"/>
      <c r="H25" s="70"/>
      <c r="I25" s="70"/>
      <c r="J25" s="71"/>
      <c r="K25" s="10"/>
      <c r="L25" s="11"/>
      <c r="M25" s="14"/>
      <c r="N25" s="88"/>
      <c r="O25" s="88"/>
      <c r="P25" s="90"/>
      <c r="U25" s="14"/>
      <c r="V25" s="88"/>
      <c r="W25" s="88"/>
      <c r="X25" s="90"/>
      <c r="Y25" s="14"/>
      <c r="Z25" s="88"/>
      <c r="AA25" s="88"/>
      <c r="AB25" s="90"/>
      <c r="AC25" s="14"/>
      <c r="AD25" s="88"/>
      <c r="AE25" s="88"/>
      <c r="AF25" s="90"/>
      <c r="AG25" s="14"/>
      <c r="AH25" s="88"/>
      <c r="AI25" s="88"/>
      <c r="AJ25" s="90"/>
    </row>
    <row r="26" spans="1:36" x14ac:dyDescent="0.25">
      <c r="B26" t="s">
        <v>88</v>
      </c>
      <c r="C26" s="82">
        <f t="shared" si="10"/>
        <v>8000</v>
      </c>
      <c r="D26" s="18"/>
      <c r="E26" s="70">
        <v>8000</v>
      </c>
      <c r="F26" s="71"/>
      <c r="G26" s="18"/>
      <c r="H26" s="70"/>
      <c r="I26" s="70"/>
      <c r="J26" s="71"/>
      <c r="K26" s="10"/>
      <c r="L26" s="11"/>
      <c r="M26" s="14"/>
      <c r="N26" s="88"/>
      <c r="O26" s="88"/>
      <c r="P26" s="90"/>
      <c r="U26" s="14"/>
      <c r="V26" s="88"/>
      <c r="W26" s="88"/>
      <c r="X26" s="90"/>
      <c r="Y26" s="14"/>
      <c r="Z26" s="88"/>
      <c r="AA26" s="88"/>
      <c r="AB26" s="90"/>
      <c r="AC26" s="14"/>
      <c r="AD26" s="88"/>
      <c r="AE26" s="88"/>
      <c r="AF26" s="90"/>
      <c r="AG26" s="14"/>
      <c r="AH26" s="88"/>
      <c r="AI26" s="88"/>
      <c r="AJ26" s="90"/>
    </row>
    <row r="27" spans="1:36" x14ac:dyDescent="0.25">
      <c r="B27" t="s">
        <v>37</v>
      </c>
      <c r="C27" s="82">
        <f t="shared" si="10"/>
        <v>20000</v>
      </c>
      <c r="D27" s="18">
        <v>10000</v>
      </c>
      <c r="E27" s="70">
        <v>10000</v>
      </c>
      <c r="F27" s="71"/>
      <c r="G27" s="18"/>
      <c r="H27" s="70"/>
      <c r="I27" s="70"/>
      <c r="J27" s="71"/>
      <c r="K27" s="10"/>
      <c r="L27" s="11"/>
      <c r="M27" s="14"/>
      <c r="N27" s="88"/>
      <c r="O27" s="88"/>
      <c r="P27" s="90"/>
      <c r="U27" s="14"/>
      <c r="V27" s="88"/>
      <c r="W27" s="88"/>
      <c r="X27" s="90"/>
      <c r="Y27" s="14"/>
      <c r="Z27" s="88"/>
      <c r="AA27" s="88"/>
      <c r="AB27" s="90"/>
      <c r="AC27" s="14"/>
      <c r="AD27" s="88"/>
      <c r="AE27" s="88"/>
      <c r="AF27" s="90"/>
      <c r="AG27" s="14"/>
      <c r="AH27" s="88"/>
      <c r="AI27" s="88"/>
      <c r="AJ27" s="90"/>
    </row>
    <row r="28" spans="1:36" x14ac:dyDescent="0.25">
      <c r="B28" t="s">
        <v>31</v>
      </c>
      <c r="C28" s="82">
        <f t="shared" si="10"/>
        <v>30000</v>
      </c>
      <c r="D28" s="18">
        <v>10000</v>
      </c>
      <c r="E28" s="70"/>
      <c r="F28" s="71">
        <v>20000</v>
      </c>
      <c r="G28" s="18"/>
      <c r="H28" s="70"/>
      <c r="I28" s="70"/>
      <c r="J28" s="71"/>
      <c r="K28" s="10"/>
      <c r="L28" s="11"/>
      <c r="M28" s="14"/>
      <c r="N28" s="88"/>
      <c r="O28" s="88"/>
      <c r="P28" s="90"/>
      <c r="U28" s="14"/>
      <c r="V28" s="88"/>
      <c r="W28" s="88"/>
      <c r="X28" s="90"/>
      <c r="Y28" s="14"/>
      <c r="Z28" s="88"/>
      <c r="AA28" s="88"/>
      <c r="AB28" s="90"/>
      <c r="AC28" s="14"/>
      <c r="AD28" s="88"/>
      <c r="AE28" s="88"/>
      <c r="AF28" s="90"/>
      <c r="AG28" s="14"/>
      <c r="AH28" s="88"/>
      <c r="AI28" s="88"/>
      <c r="AJ28" s="90"/>
    </row>
    <row r="29" spans="1:36" x14ac:dyDescent="0.25">
      <c r="B29" t="s">
        <v>32</v>
      </c>
      <c r="C29" s="82">
        <f t="shared" si="10"/>
        <v>40000</v>
      </c>
      <c r="D29" s="18">
        <v>30000</v>
      </c>
      <c r="E29" s="70"/>
      <c r="F29" s="71"/>
      <c r="G29" s="18">
        <v>10000</v>
      </c>
      <c r="H29" s="70"/>
      <c r="I29" s="70"/>
      <c r="J29" s="71"/>
      <c r="K29" s="10"/>
      <c r="L29" s="11"/>
      <c r="M29" s="14"/>
      <c r="N29" s="88"/>
      <c r="O29" s="88"/>
      <c r="P29" s="90"/>
      <c r="U29" s="14"/>
      <c r="V29" s="88"/>
      <c r="W29" s="88"/>
      <c r="X29" s="90"/>
      <c r="Y29" s="14"/>
      <c r="Z29" s="88"/>
      <c r="AA29" s="88"/>
      <c r="AB29" s="90"/>
      <c r="AC29" s="14"/>
      <c r="AD29" s="88"/>
      <c r="AE29" s="88"/>
      <c r="AF29" s="90"/>
      <c r="AG29" s="14"/>
      <c r="AH29" s="88"/>
      <c r="AI29" s="88"/>
      <c r="AJ29" s="90"/>
    </row>
    <row r="30" spans="1:36" x14ac:dyDescent="0.25">
      <c r="A30" s="6"/>
      <c r="B30" s="6"/>
      <c r="C30" s="7"/>
      <c r="D30" s="79"/>
      <c r="E30" s="8"/>
      <c r="F30" s="80"/>
      <c r="G30" s="79"/>
      <c r="H30" s="8"/>
      <c r="I30" s="8"/>
      <c r="J30" s="80"/>
      <c r="K30" s="9"/>
      <c r="L30" s="11"/>
      <c r="M30" s="14"/>
      <c r="N30" s="88"/>
      <c r="O30" s="88"/>
      <c r="P30" s="90"/>
      <c r="U30" s="14"/>
      <c r="V30" s="88"/>
      <c r="W30" s="88"/>
      <c r="X30" s="90"/>
      <c r="Y30" s="14"/>
      <c r="Z30" s="88"/>
      <c r="AA30" s="88"/>
      <c r="AB30" s="90"/>
      <c r="AC30" s="14"/>
      <c r="AD30" s="88"/>
      <c r="AE30" s="88"/>
      <c r="AF30" s="90"/>
      <c r="AG30" s="14"/>
      <c r="AH30" s="88"/>
      <c r="AI30" s="88"/>
      <c r="AJ30" s="90"/>
    </row>
    <row r="31" spans="1:36" x14ac:dyDescent="0.25">
      <c r="A31" s="26" t="s">
        <v>104</v>
      </c>
      <c r="B31" s="29"/>
      <c r="C31" s="27">
        <f t="shared" ref="C31:C32" si="11">SUM(D31:K31)</f>
        <v>621500</v>
      </c>
      <c r="D31" s="65" t="s">
        <v>78</v>
      </c>
      <c r="E31" s="66" t="s">
        <v>78</v>
      </c>
      <c r="F31" s="62">
        <f>SUM(D32:F32)</f>
        <v>621500</v>
      </c>
      <c r="G31" s="65" t="s">
        <v>78</v>
      </c>
      <c r="H31" s="66" t="s">
        <v>78</v>
      </c>
      <c r="I31" s="66" t="s">
        <v>78</v>
      </c>
      <c r="J31" s="62">
        <f>SUM(G32:J32)</f>
        <v>0</v>
      </c>
      <c r="K31" s="57">
        <f>K32</f>
        <v>0</v>
      </c>
      <c r="L31" s="11"/>
      <c r="M31" s="14"/>
      <c r="N31" s="88"/>
      <c r="O31" s="88"/>
      <c r="P31" s="90"/>
      <c r="U31" s="14"/>
      <c r="V31" s="88"/>
      <c r="W31" s="88"/>
      <c r="X31" s="90"/>
      <c r="Y31" s="14"/>
      <c r="Z31" s="88"/>
      <c r="AA31" s="88"/>
      <c r="AB31" s="90"/>
      <c r="AC31" s="14"/>
      <c r="AD31" s="88"/>
      <c r="AE31" s="88"/>
      <c r="AF31" s="90"/>
      <c r="AG31" s="14"/>
      <c r="AH31" s="88"/>
      <c r="AI31" s="88"/>
      <c r="AJ31" s="90"/>
    </row>
    <row r="32" spans="1:36" x14ac:dyDescent="0.25">
      <c r="A32" s="26" t="s">
        <v>89</v>
      </c>
      <c r="B32" s="25" t="s">
        <v>90</v>
      </c>
      <c r="C32" s="27">
        <f t="shared" si="11"/>
        <v>621500</v>
      </c>
      <c r="D32" s="67">
        <f>SUM(D33:D53)</f>
        <v>621500</v>
      </c>
      <c r="E32" s="68">
        <f>SUM(E33:E53)</f>
        <v>0</v>
      </c>
      <c r="F32" s="69">
        <f>SUM(F33:F53)</f>
        <v>0</v>
      </c>
      <c r="G32" s="67">
        <f>SUM(G33:G53)</f>
        <v>0</v>
      </c>
      <c r="H32" s="68">
        <f>SUM(H33:H53)</f>
        <v>0</v>
      </c>
      <c r="I32" s="68">
        <f>SUM(I33:I53)</f>
        <v>0</v>
      </c>
      <c r="J32" s="69">
        <f>SUM(J33:J53)</f>
        <v>0</v>
      </c>
      <c r="K32" s="28">
        <f>SUM(K33:K53)</f>
        <v>0</v>
      </c>
      <c r="L32" s="11"/>
      <c r="M32" s="14"/>
      <c r="N32" s="88"/>
      <c r="O32" s="88"/>
      <c r="P32" s="90"/>
      <c r="U32" s="14"/>
      <c r="V32" s="88"/>
      <c r="W32" s="88"/>
      <c r="X32" s="90"/>
      <c r="Y32" s="14"/>
      <c r="Z32" s="88"/>
      <c r="AA32" s="88"/>
      <c r="AB32" s="90"/>
      <c r="AC32" s="14"/>
      <c r="AD32" s="88"/>
      <c r="AE32" s="88"/>
      <c r="AF32" s="90"/>
      <c r="AG32" s="14"/>
      <c r="AH32" s="88"/>
      <c r="AI32" s="88"/>
      <c r="AJ32" s="90"/>
    </row>
    <row r="33" spans="2:36" x14ac:dyDescent="0.25">
      <c r="B33" t="s">
        <v>109</v>
      </c>
      <c r="C33" s="81">
        <f>SUM(C34:C36)</f>
        <v>192000</v>
      </c>
      <c r="D33" s="18"/>
      <c r="E33" s="70"/>
      <c r="F33" s="71"/>
      <c r="G33" s="18"/>
      <c r="H33" s="70"/>
      <c r="I33" s="70"/>
      <c r="J33" s="71"/>
      <c r="K33" s="10"/>
      <c r="L33" s="11"/>
      <c r="M33" s="14"/>
      <c r="N33" s="88"/>
      <c r="O33" s="88"/>
      <c r="P33" s="90"/>
      <c r="Q33" s="2">
        <f>SUM(D34:F36)</f>
        <v>192000</v>
      </c>
      <c r="R33">
        <v>0</v>
      </c>
      <c r="S33">
        <v>0</v>
      </c>
      <c r="T33" s="2">
        <f>SUM(Q33:S33)</f>
        <v>192000</v>
      </c>
      <c r="U33" s="14"/>
      <c r="V33" s="88"/>
      <c r="W33" s="88"/>
      <c r="X33" s="90"/>
      <c r="Y33" s="14"/>
      <c r="Z33" s="88"/>
      <c r="AA33" s="88"/>
      <c r="AB33" s="90"/>
      <c r="AC33" s="14"/>
      <c r="AD33" s="88"/>
      <c r="AE33" s="88"/>
      <c r="AF33" s="90"/>
      <c r="AG33" s="14"/>
      <c r="AH33" s="88"/>
      <c r="AI33" s="88"/>
      <c r="AJ33" s="90"/>
    </row>
    <row r="34" spans="2:36" x14ac:dyDescent="0.25">
      <c r="B34" t="s">
        <v>5</v>
      </c>
      <c r="C34" s="82">
        <f>SUM(D34:K34)</f>
        <v>72000</v>
      </c>
      <c r="D34" s="18">
        <v>72000</v>
      </c>
      <c r="E34" s="70"/>
      <c r="F34" s="71"/>
      <c r="G34" s="18"/>
      <c r="H34" s="70"/>
      <c r="I34" s="70"/>
      <c r="J34" s="71"/>
      <c r="K34" s="10"/>
      <c r="L34" s="11"/>
      <c r="M34" s="14"/>
      <c r="N34" s="88"/>
      <c r="O34" s="88"/>
      <c r="P34" s="90"/>
      <c r="U34" s="14"/>
      <c r="V34" s="88"/>
      <c r="W34" s="88"/>
      <c r="X34" s="90"/>
      <c r="Y34" s="14"/>
      <c r="Z34" s="88"/>
      <c r="AA34" s="88"/>
      <c r="AB34" s="90"/>
      <c r="AC34" s="14"/>
      <c r="AD34" s="88"/>
      <c r="AE34" s="88"/>
      <c r="AF34" s="90"/>
      <c r="AG34" s="14"/>
      <c r="AH34" s="88"/>
      <c r="AI34" s="88"/>
      <c r="AJ34" s="90"/>
    </row>
    <row r="35" spans="2:36" x14ac:dyDescent="0.25">
      <c r="B35" t="s">
        <v>6</v>
      </c>
      <c r="C35" s="82">
        <f t="shared" ref="C35:C39" si="12">SUM(D35:K35)</f>
        <v>100000</v>
      </c>
      <c r="D35" s="18">
        <v>100000</v>
      </c>
      <c r="E35" s="70"/>
      <c r="F35" s="71"/>
      <c r="G35" s="18"/>
      <c r="H35" s="70"/>
      <c r="I35" s="70"/>
      <c r="J35" s="71"/>
      <c r="K35" s="10"/>
      <c r="L35" s="11"/>
      <c r="M35" s="14"/>
      <c r="N35" s="88"/>
      <c r="O35" s="88"/>
      <c r="P35" s="90"/>
      <c r="U35" s="14"/>
      <c r="V35" s="88"/>
      <c r="W35" s="88"/>
      <c r="X35" s="90"/>
      <c r="Y35" s="14"/>
      <c r="Z35" s="88"/>
      <c r="AA35" s="88"/>
      <c r="AB35" s="90"/>
      <c r="AC35" s="14"/>
      <c r="AD35" s="88"/>
      <c r="AE35" s="88"/>
      <c r="AF35" s="90"/>
      <c r="AG35" s="14"/>
      <c r="AH35" s="88"/>
      <c r="AI35" s="88"/>
      <c r="AJ35" s="90"/>
    </row>
    <row r="36" spans="2:36" x14ac:dyDescent="0.25">
      <c r="B36" t="s">
        <v>7</v>
      </c>
      <c r="C36" s="82">
        <f t="shared" si="12"/>
        <v>20000</v>
      </c>
      <c r="D36" s="18">
        <v>20000</v>
      </c>
      <c r="E36" s="70"/>
      <c r="F36" s="71"/>
      <c r="G36" s="18"/>
      <c r="H36" s="70"/>
      <c r="I36" s="70"/>
      <c r="J36" s="71"/>
      <c r="K36" s="10"/>
      <c r="L36" s="11"/>
      <c r="M36" s="14"/>
      <c r="N36" s="88"/>
      <c r="O36" s="88"/>
      <c r="P36" s="90"/>
      <c r="U36" s="14"/>
      <c r="V36" s="88"/>
      <c r="W36" s="88"/>
      <c r="X36" s="90"/>
      <c r="Y36" s="14"/>
      <c r="Z36" s="88"/>
      <c r="AA36" s="88"/>
      <c r="AB36" s="90"/>
      <c r="AC36" s="14"/>
      <c r="AD36" s="88"/>
      <c r="AE36" s="88"/>
      <c r="AF36" s="90"/>
      <c r="AG36" s="14"/>
      <c r="AH36" s="88"/>
      <c r="AI36" s="88"/>
      <c r="AJ36" s="90"/>
    </row>
    <row r="37" spans="2:36" x14ac:dyDescent="0.25">
      <c r="B37" t="s">
        <v>85</v>
      </c>
      <c r="C37" s="81">
        <f>SUM(C38:C39)</f>
        <v>165000</v>
      </c>
      <c r="D37" s="18"/>
      <c r="E37" s="70"/>
      <c r="F37" s="71"/>
      <c r="G37" s="18"/>
      <c r="H37" s="70"/>
      <c r="I37" s="70"/>
      <c r="J37" s="71"/>
      <c r="K37" s="10"/>
      <c r="L37" s="11"/>
      <c r="M37" s="18">
        <f>SUM(D38:F39)</f>
        <v>165000</v>
      </c>
      <c r="N37" s="70">
        <f>SUM(G38:J39)</f>
        <v>0</v>
      </c>
      <c r="O37" s="70">
        <f>SUM(K38:K39)</f>
        <v>0</v>
      </c>
      <c r="P37" s="71">
        <f>SUM(M37:O37)</f>
        <v>165000</v>
      </c>
      <c r="U37" s="14"/>
      <c r="V37" s="88"/>
      <c r="W37" s="88"/>
      <c r="X37" s="90"/>
      <c r="Y37" s="14"/>
      <c r="Z37" s="88"/>
      <c r="AA37" s="88"/>
      <c r="AB37" s="90"/>
      <c r="AC37" s="14"/>
      <c r="AD37" s="88"/>
      <c r="AE37" s="88"/>
      <c r="AF37" s="90"/>
      <c r="AG37" s="14"/>
      <c r="AH37" s="88"/>
      <c r="AI37" s="88"/>
      <c r="AJ37" s="90"/>
    </row>
    <row r="38" spans="2:36" x14ac:dyDescent="0.25">
      <c r="B38" s="5" t="s">
        <v>111</v>
      </c>
      <c r="C38" s="82">
        <f t="shared" si="12"/>
        <v>125000</v>
      </c>
      <c r="D38" s="18">
        <v>125000</v>
      </c>
      <c r="E38" s="70"/>
      <c r="F38" s="71"/>
      <c r="G38" s="18"/>
      <c r="H38" s="70"/>
      <c r="I38" s="70"/>
      <c r="J38" s="71"/>
      <c r="K38" s="10"/>
      <c r="L38" s="11"/>
      <c r="M38" s="14"/>
      <c r="N38" s="88"/>
      <c r="O38" s="88"/>
      <c r="P38" s="90"/>
      <c r="U38" s="14"/>
      <c r="V38" s="88"/>
      <c r="W38" s="88"/>
      <c r="X38" s="90"/>
      <c r="Y38" s="14"/>
      <c r="Z38" s="88"/>
      <c r="AA38" s="88"/>
      <c r="AB38" s="90"/>
      <c r="AC38" s="14"/>
      <c r="AD38" s="88"/>
      <c r="AE38" s="88"/>
      <c r="AF38" s="90"/>
      <c r="AG38" s="14"/>
      <c r="AH38" s="88"/>
      <c r="AI38" s="88"/>
      <c r="AJ38" s="90"/>
    </row>
    <row r="39" spans="2:36" x14ac:dyDescent="0.25">
      <c r="B39" t="s">
        <v>23</v>
      </c>
      <c r="C39" s="82">
        <f t="shared" si="12"/>
        <v>40000</v>
      </c>
      <c r="D39" s="18">
        <v>40000</v>
      </c>
      <c r="E39" s="70"/>
      <c r="F39" s="71"/>
      <c r="G39" s="18"/>
      <c r="H39" s="70"/>
      <c r="I39" s="70"/>
      <c r="J39" s="71"/>
      <c r="K39" s="10"/>
      <c r="L39" s="11"/>
      <c r="M39" s="14"/>
      <c r="N39" s="88"/>
      <c r="O39" s="88"/>
      <c r="P39" s="90"/>
      <c r="U39" s="14"/>
      <c r="V39" s="88"/>
      <c r="W39" s="88"/>
      <c r="X39" s="90"/>
      <c r="Y39" s="14"/>
      <c r="Z39" s="88"/>
      <c r="AA39" s="88"/>
      <c r="AB39" s="90"/>
      <c r="AC39" s="14"/>
      <c r="AD39" s="88"/>
      <c r="AE39" s="88"/>
      <c r="AF39" s="90"/>
      <c r="AG39" s="14"/>
      <c r="AH39" s="88"/>
      <c r="AI39" s="88"/>
      <c r="AJ39" s="90"/>
    </row>
    <row r="40" spans="2:36" x14ac:dyDescent="0.25">
      <c r="B40" t="s">
        <v>53</v>
      </c>
      <c r="C40" s="81">
        <f>SUM(C41:C42)</f>
        <v>25000</v>
      </c>
      <c r="D40" s="18"/>
      <c r="E40" s="70"/>
      <c r="F40" s="71"/>
      <c r="G40" s="18"/>
      <c r="H40" s="70"/>
      <c r="I40" s="70"/>
      <c r="J40" s="71"/>
      <c r="K40" s="10"/>
      <c r="L40" s="11"/>
      <c r="M40" s="14"/>
      <c r="N40" s="88"/>
      <c r="O40" s="88"/>
      <c r="P40" s="90"/>
      <c r="U40" s="18">
        <f>SUM(D41:F42)</f>
        <v>25000</v>
      </c>
      <c r="V40" s="88">
        <v>0</v>
      </c>
      <c r="W40" s="88">
        <v>0</v>
      </c>
      <c r="X40" s="71">
        <f>SUM(U40:W40)</f>
        <v>25000</v>
      </c>
      <c r="Y40" s="14"/>
      <c r="Z40" s="88"/>
      <c r="AA40" s="88"/>
      <c r="AB40" s="90"/>
      <c r="AC40" s="14"/>
      <c r="AD40" s="88"/>
      <c r="AE40" s="88"/>
      <c r="AF40" s="90"/>
      <c r="AG40" s="14"/>
      <c r="AH40" s="88"/>
      <c r="AI40" s="88"/>
      <c r="AJ40" s="90"/>
    </row>
    <row r="41" spans="2:36" x14ac:dyDescent="0.25">
      <c r="B41" t="s">
        <v>14</v>
      </c>
      <c r="C41" s="82">
        <f t="shared" ref="C41:C53" si="13">SUM(D41:K41)</f>
        <v>20000</v>
      </c>
      <c r="D41" s="18">
        <v>20000</v>
      </c>
      <c r="E41" s="70"/>
      <c r="F41" s="71"/>
      <c r="G41" s="18"/>
      <c r="H41" s="70"/>
      <c r="I41" s="70"/>
      <c r="J41" s="71"/>
      <c r="K41" s="10"/>
      <c r="L41" s="11"/>
      <c r="M41" s="14"/>
      <c r="N41" s="88"/>
      <c r="O41" s="88"/>
      <c r="P41" s="90"/>
      <c r="U41" s="14"/>
      <c r="V41" s="88"/>
      <c r="W41" s="88"/>
      <c r="X41" s="90"/>
      <c r="Y41" s="14"/>
      <c r="Z41" s="88"/>
      <c r="AA41" s="88"/>
      <c r="AB41" s="90"/>
      <c r="AC41" s="14"/>
      <c r="AD41" s="88"/>
      <c r="AE41" s="88"/>
      <c r="AF41" s="90"/>
      <c r="AG41" s="14"/>
      <c r="AH41" s="88"/>
      <c r="AI41" s="88"/>
      <c r="AJ41" s="90"/>
    </row>
    <row r="42" spans="2:36" x14ac:dyDescent="0.25">
      <c r="B42" t="s">
        <v>59</v>
      </c>
      <c r="C42" s="82">
        <f t="shared" si="13"/>
        <v>5000</v>
      </c>
      <c r="D42" s="18">
        <v>5000</v>
      </c>
      <c r="E42" s="70"/>
      <c r="F42" s="71"/>
      <c r="G42" s="18"/>
      <c r="H42" s="70"/>
      <c r="I42" s="70"/>
      <c r="J42" s="71"/>
      <c r="K42" s="10"/>
      <c r="L42" s="11"/>
      <c r="M42" s="14"/>
      <c r="N42" s="88"/>
      <c r="O42" s="88"/>
      <c r="P42" s="90"/>
      <c r="U42" s="14"/>
      <c r="V42" s="88"/>
      <c r="W42" s="88"/>
      <c r="X42" s="90"/>
      <c r="Y42" s="14"/>
      <c r="Z42" s="88"/>
      <c r="AA42" s="88"/>
      <c r="AB42" s="90"/>
      <c r="AC42" s="14"/>
      <c r="AD42" s="88"/>
      <c r="AE42" s="88"/>
      <c r="AF42" s="90"/>
      <c r="AG42" s="14"/>
      <c r="AH42" s="88"/>
      <c r="AI42" s="88"/>
      <c r="AJ42" s="90"/>
    </row>
    <row r="43" spans="2:36" x14ac:dyDescent="0.25">
      <c r="B43" t="s">
        <v>74</v>
      </c>
      <c r="C43" s="81">
        <f>SUM(C44:C48)</f>
        <v>184500</v>
      </c>
      <c r="D43" s="18"/>
      <c r="E43" s="70"/>
      <c r="F43" s="71"/>
      <c r="G43" s="18"/>
      <c r="H43" s="70"/>
      <c r="I43" s="70"/>
      <c r="J43" s="71"/>
      <c r="K43" s="10"/>
      <c r="L43" s="11"/>
      <c r="M43" s="14"/>
      <c r="N43" s="88"/>
      <c r="O43" s="88"/>
      <c r="P43" s="90"/>
      <c r="U43" s="14"/>
      <c r="V43" s="88"/>
      <c r="W43" s="88"/>
      <c r="X43" s="90"/>
      <c r="Y43" s="18">
        <f>SUM(D44:F48)</f>
        <v>184500</v>
      </c>
      <c r="Z43" s="70">
        <f>SUM(G44:J48)</f>
        <v>0</v>
      </c>
      <c r="AA43" s="70">
        <f>SUM(K44:K48)</f>
        <v>0</v>
      </c>
      <c r="AB43" s="71">
        <f>SUM(Y43:AA43)</f>
        <v>184500</v>
      </c>
      <c r="AC43" s="14"/>
      <c r="AD43" s="88"/>
      <c r="AE43" s="88"/>
      <c r="AF43" s="90"/>
      <c r="AG43" s="14"/>
      <c r="AH43" s="88"/>
      <c r="AI43" s="88"/>
      <c r="AJ43" s="90"/>
    </row>
    <row r="44" spans="2:36" x14ac:dyDescent="0.25">
      <c r="B44" t="s">
        <v>9</v>
      </c>
      <c r="C44" s="82">
        <f t="shared" si="13"/>
        <v>15000</v>
      </c>
      <c r="D44" s="18">
        <v>15000</v>
      </c>
      <c r="E44" s="70"/>
      <c r="F44" s="71"/>
      <c r="G44" s="18"/>
      <c r="H44" s="70"/>
      <c r="I44" s="70"/>
      <c r="J44" s="71"/>
      <c r="K44" s="10"/>
      <c r="L44" s="11"/>
      <c r="M44" s="14"/>
      <c r="N44" s="88"/>
      <c r="O44" s="88"/>
      <c r="P44" s="90"/>
      <c r="U44" s="14"/>
      <c r="V44" s="88"/>
      <c r="W44" s="88"/>
      <c r="X44" s="90"/>
      <c r="Y44" s="14"/>
      <c r="Z44" s="88"/>
      <c r="AA44" s="88"/>
      <c r="AB44" s="90"/>
      <c r="AC44" s="14"/>
      <c r="AD44" s="88"/>
      <c r="AE44" s="88"/>
      <c r="AF44" s="90"/>
      <c r="AG44" s="14"/>
      <c r="AH44" s="88"/>
      <c r="AI44" s="88"/>
      <c r="AJ44" s="90"/>
    </row>
    <row r="45" spans="2:36" x14ac:dyDescent="0.25">
      <c r="B45" t="s">
        <v>8</v>
      </c>
      <c r="C45" s="82">
        <f t="shared" si="13"/>
        <v>12000</v>
      </c>
      <c r="D45" s="18">
        <v>12000</v>
      </c>
      <c r="E45" s="70"/>
      <c r="F45" s="71"/>
      <c r="G45" s="18"/>
      <c r="H45" s="70"/>
      <c r="I45" s="70"/>
      <c r="J45" s="71"/>
      <c r="K45" s="10"/>
      <c r="L45" s="11"/>
      <c r="M45" s="14"/>
      <c r="N45" s="88"/>
      <c r="O45" s="88"/>
      <c r="P45" s="90"/>
      <c r="U45" s="14"/>
      <c r="V45" s="88"/>
      <c r="W45" s="88"/>
      <c r="X45" s="90"/>
      <c r="Y45" s="14"/>
      <c r="Z45" s="88"/>
      <c r="AA45" s="88"/>
      <c r="AB45" s="90"/>
      <c r="AC45" s="14"/>
      <c r="AD45" s="88"/>
      <c r="AE45" s="88"/>
      <c r="AF45" s="90"/>
      <c r="AG45" s="14"/>
      <c r="AH45" s="88"/>
      <c r="AI45" s="88"/>
      <c r="AJ45" s="90"/>
    </row>
    <row r="46" spans="2:36" x14ac:dyDescent="0.25">
      <c r="B46" t="s">
        <v>10</v>
      </c>
      <c r="C46" s="82">
        <f t="shared" si="13"/>
        <v>40000</v>
      </c>
      <c r="D46" s="18">
        <v>40000</v>
      </c>
      <c r="E46" s="70"/>
      <c r="F46" s="71"/>
      <c r="G46" s="18"/>
      <c r="H46" s="70"/>
      <c r="I46" s="70"/>
      <c r="J46" s="71"/>
      <c r="K46" s="10"/>
      <c r="L46" s="11"/>
      <c r="M46" s="14"/>
      <c r="N46" s="88"/>
      <c r="O46" s="88"/>
      <c r="P46" s="90"/>
      <c r="U46" s="14"/>
      <c r="V46" s="88"/>
      <c r="W46" s="88"/>
      <c r="X46" s="90"/>
      <c r="Y46" s="14"/>
      <c r="Z46" s="88"/>
      <c r="AA46" s="88"/>
      <c r="AB46" s="90"/>
      <c r="AC46" s="14"/>
      <c r="AD46" s="88"/>
      <c r="AE46" s="88"/>
      <c r="AF46" s="90"/>
      <c r="AG46" s="14"/>
      <c r="AH46" s="88"/>
      <c r="AI46" s="88"/>
      <c r="AJ46" s="90"/>
    </row>
    <row r="47" spans="2:36" x14ac:dyDescent="0.25">
      <c r="B47" t="s">
        <v>13</v>
      </c>
      <c r="C47" s="82">
        <f t="shared" si="13"/>
        <v>100000</v>
      </c>
      <c r="D47" s="18">
        <v>100000</v>
      </c>
      <c r="E47" s="70"/>
      <c r="F47" s="71"/>
      <c r="G47" s="18"/>
      <c r="H47" s="70"/>
      <c r="I47" s="70"/>
      <c r="J47" s="71"/>
      <c r="K47" s="10"/>
      <c r="L47" s="11"/>
      <c r="M47" s="14"/>
      <c r="N47" s="88"/>
      <c r="O47" s="88"/>
      <c r="P47" s="90"/>
      <c r="U47" s="14"/>
      <c r="V47" s="88"/>
      <c r="W47" s="88"/>
      <c r="X47" s="90"/>
      <c r="Y47" s="14"/>
      <c r="Z47" s="88"/>
      <c r="AA47" s="88"/>
      <c r="AB47" s="90"/>
      <c r="AC47" s="14"/>
      <c r="AD47" s="88"/>
      <c r="AE47" s="88"/>
      <c r="AF47" s="90"/>
      <c r="AG47" s="14"/>
      <c r="AH47" s="88"/>
      <c r="AI47" s="88"/>
      <c r="AJ47" s="90"/>
    </row>
    <row r="48" spans="2:36" x14ac:dyDescent="0.25">
      <c r="B48" t="s">
        <v>54</v>
      </c>
      <c r="C48" s="82">
        <f t="shared" si="13"/>
        <v>17500</v>
      </c>
      <c r="D48" s="18">
        <v>17500</v>
      </c>
      <c r="E48" s="70"/>
      <c r="F48" s="71"/>
      <c r="G48" s="18"/>
      <c r="H48" s="70"/>
      <c r="I48" s="70"/>
      <c r="J48" s="71"/>
      <c r="K48" s="10"/>
      <c r="L48" s="11"/>
      <c r="M48" s="14"/>
      <c r="N48" s="88"/>
      <c r="O48" s="88"/>
      <c r="P48" s="90"/>
      <c r="U48" s="14"/>
      <c r="V48" s="88"/>
      <c r="W48" s="88"/>
      <c r="X48" s="90"/>
      <c r="Y48" s="14"/>
      <c r="Z48" s="88"/>
      <c r="AA48" s="88"/>
      <c r="AB48" s="90"/>
      <c r="AC48" s="14"/>
      <c r="AD48" s="88"/>
      <c r="AE48" s="88"/>
      <c r="AF48" s="90"/>
      <c r="AG48" s="14"/>
      <c r="AH48" s="88"/>
      <c r="AI48" s="88"/>
      <c r="AJ48" s="90"/>
    </row>
    <row r="49" spans="1:36" x14ac:dyDescent="0.25">
      <c r="B49" t="s">
        <v>65</v>
      </c>
      <c r="C49" s="81">
        <f>SUM(C50:C53)</f>
        <v>55000</v>
      </c>
      <c r="D49" s="18"/>
      <c r="E49" s="70"/>
      <c r="F49" s="71"/>
      <c r="G49" s="18"/>
      <c r="H49" s="70"/>
      <c r="I49" s="70"/>
      <c r="J49" s="71"/>
      <c r="K49" s="10"/>
      <c r="L49" s="11"/>
      <c r="M49" s="14"/>
      <c r="N49" s="88"/>
      <c r="O49" s="88"/>
      <c r="P49" s="90"/>
      <c r="U49" s="14"/>
      <c r="V49" s="88"/>
      <c r="W49" s="88"/>
      <c r="X49" s="90"/>
      <c r="Y49" s="14"/>
      <c r="Z49" s="88"/>
      <c r="AA49" s="88"/>
      <c r="AB49" s="90"/>
      <c r="AC49" s="18">
        <f>SUM(D50:F53)</f>
        <v>55000</v>
      </c>
      <c r="AD49" s="70">
        <f>SUM(G50:J53)</f>
        <v>0</v>
      </c>
      <c r="AE49" s="70">
        <f>SUM(K50:K53)</f>
        <v>0</v>
      </c>
      <c r="AF49" s="71">
        <f>SUM(AC49:AE49)</f>
        <v>55000</v>
      </c>
      <c r="AG49" s="14"/>
      <c r="AH49" s="88"/>
      <c r="AI49" s="88"/>
      <c r="AJ49" s="90"/>
    </row>
    <row r="50" spans="1:36" x14ac:dyDescent="0.25">
      <c r="B50" t="s">
        <v>3</v>
      </c>
      <c r="C50" s="82">
        <f t="shared" si="13"/>
        <v>15000</v>
      </c>
      <c r="D50" s="18">
        <v>15000</v>
      </c>
      <c r="E50" s="70"/>
      <c r="F50" s="71"/>
      <c r="G50" s="18"/>
      <c r="H50" s="70"/>
      <c r="I50" s="70"/>
      <c r="J50" s="71"/>
      <c r="K50" s="10"/>
      <c r="L50" s="11"/>
      <c r="M50" s="14"/>
      <c r="N50" s="88"/>
      <c r="O50" s="88"/>
      <c r="P50" s="90"/>
      <c r="U50" s="14"/>
      <c r="V50" s="88"/>
      <c r="W50" s="88"/>
      <c r="X50" s="90"/>
      <c r="Y50" s="14"/>
      <c r="Z50" s="88"/>
      <c r="AA50" s="88"/>
      <c r="AB50" s="90"/>
      <c r="AC50" s="14"/>
      <c r="AD50" s="88"/>
      <c r="AE50" s="88"/>
      <c r="AF50" s="90"/>
      <c r="AG50" s="14"/>
      <c r="AH50" s="88"/>
      <c r="AI50" s="88"/>
      <c r="AJ50" s="90"/>
    </row>
    <row r="51" spans="1:36" x14ac:dyDescent="0.25">
      <c r="B51" t="s">
        <v>12</v>
      </c>
      <c r="C51" s="82">
        <f t="shared" si="13"/>
        <v>20000</v>
      </c>
      <c r="D51" s="18">
        <v>20000</v>
      </c>
      <c r="E51" s="70"/>
      <c r="F51" s="71"/>
      <c r="G51" s="18"/>
      <c r="H51" s="70"/>
      <c r="I51" s="70"/>
      <c r="J51" s="71"/>
      <c r="K51" s="10"/>
      <c r="L51" s="11"/>
      <c r="M51" s="14"/>
      <c r="N51" s="88"/>
      <c r="O51" s="88"/>
      <c r="P51" s="90"/>
      <c r="U51" s="14"/>
      <c r="V51" s="88"/>
      <c r="W51" s="88"/>
      <c r="X51" s="90"/>
      <c r="Y51" s="14"/>
      <c r="Z51" s="88"/>
      <c r="AA51" s="88"/>
      <c r="AB51" s="90"/>
      <c r="AC51" s="14"/>
      <c r="AD51" s="88"/>
      <c r="AE51" s="88"/>
      <c r="AF51" s="90"/>
      <c r="AG51" s="14"/>
      <c r="AH51" s="88"/>
      <c r="AI51" s="88"/>
      <c r="AJ51" s="90"/>
    </row>
    <row r="52" spans="1:36" x14ac:dyDescent="0.25">
      <c r="B52" t="s">
        <v>4</v>
      </c>
      <c r="C52" s="82">
        <f t="shared" si="13"/>
        <v>5000</v>
      </c>
      <c r="D52" s="18">
        <v>5000</v>
      </c>
      <c r="E52" s="70"/>
      <c r="F52" s="71"/>
      <c r="G52" s="18"/>
      <c r="H52" s="70"/>
      <c r="I52" s="70"/>
      <c r="J52" s="71"/>
      <c r="K52" s="10"/>
      <c r="L52" s="11"/>
      <c r="M52" s="14"/>
      <c r="N52" s="88"/>
      <c r="O52" s="88"/>
      <c r="P52" s="90"/>
      <c r="U52" s="14"/>
      <c r="V52" s="88"/>
      <c r="W52" s="88"/>
      <c r="X52" s="90"/>
      <c r="Y52" s="14"/>
      <c r="Z52" s="88"/>
      <c r="AA52" s="88"/>
      <c r="AB52" s="90"/>
      <c r="AC52" s="14"/>
      <c r="AD52" s="88"/>
      <c r="AE52" s="88"/>
      <c r="AF52" s="90"/>
      <c r="AG52" s="14"/>
      <c r="AH52" s="88"/>
      <c r="AI52" s="88"/>
      <c r="AJ52" s="90"/>
    </row>
    <row r="53" spans="1:36" x14ac:dyDescent="0.25">
      <c r="B53" t="s">
        <v>11</v>
      </c>
      <c r="C53" s="82">
        <f t="shared" si="13"/>
        <v>15000</v>
      </c>
      <c r="D53" s="18">
        <v>15000</v>
      </c>
      <c r="E53" s="70"/>
      <c r="F53" s="71"/>
      <c r="G53" s="18"/>
      <c r="H53" s="70"/>
      <c r="I53" s="70"/>
      <c r="J53" s="71"/>
      <c r="K53" s="10"/>
      <c r="L53" s="11"/>
      <c r="M53" s="14"/>
      <c r="N53" s="88"/>
      <c r="O53" s="88"/>
      <c r="P53" s="90"/>
      <c r="U53" s="14"/>
      <c r="V53" s="88"/>
      <c r="W53" s="88"/>
      <c r="X53" s="90"/>
      <c r="Y53" s="14"/>
      <c r="Z53" s="88"/>
      <c r="AA53" s="88"/>
      <c r="AB53" s="90"/>
      <c r="AC53" s="14"/>
      <c r="AD53" s="88"/>
      <c r="AE53" s="88"/>
      <c r="AF53" s="90"/>
      <c r="AG53" s="14"/>
      <c r="AH53" s="88"/>
      <c r="AI53" s="88"/>
      <c r="AJ53" s="90"/>
    </row>
    <row r="54" spans="1:36" x14ac:dyDescent="0.25">
      <c r="C54" s="1"/>
      <c r="D54" s="18"/>
      <c r="E54" s="70"/>
      <c r="F54" s="71"/>
      <c r="G54" s="18"/>
      <c r="H54" s="70"/>
      <c r="I54" s="70"/>
      <c r="J54" s="71"/>
      <c r="K54" s="10"/>
      <c r="L54" s="11"/>
      <c r="M54" s="14"/>
      <c r="N54" s="88"/>
      <c r="O54" s="88"/>
      <c r="P54" s="90"/>
      <c r="U54" s="14"/>
      <c r="V54" s="88"/>
      <c r="W54" s="88"/>
      <c r="X54" s="90"/>
      <c r="Y54" s="14"/>
      <c r="Z54" s="88"/>
      <c r="AA54" s="88"/>
      <c r="AB54" s="90"/>
      <c r="AC54" s="14"/>
      <c r="AD54" s="88"/>
      <c r="AE54" s="88"/>
      <c r="AF54" s="90"/>
      <c r="AG54" s="14"/>
      <c r="AH54" s="88"/>
      <c r="AI54" s="88"/>
      <c r="AJ54" s="90"/>
    </row>
    <row r="55" spans="1:36" x14ac:dyDescent="0.25">
      <c r="A55" s="26" t="s">
        <v>105</v>
      </c>
      <c r="B55" s="25"/>
      <c r="C55" s="27">
        <f t="shared" ref="C55:C56" si="14">SUM(D55:K55)</f>
        <v>523000</v>
      </c>
      <c r="D55" s="44"/>
      <c r="E55" s="61"/>
      <c r="F55" s="62">
        <f>SUM(D56:F56)</f>
        <v>194000</v>
      </c>
      <c r="G55" s="44"/>
      <c r="H55" s="61"/>
      <c r="I55" s="61"/>
      <c r="J55" s="62">
        <f>SUM(G56:J56)</f>
        <v>299000</v>
      </c>
      <c r="K55" s="57">
        <f>K56</f>
        <v>30000</v>
      </c>
      <c r="L55" s="11"/>
      <c r="M55" s="14"/>
      <c r="N55" s="88"/>
      <c r="O55" s="88"/>
      <c r="P55" s="90"/>
      <c r="U55" s="14"/>
      <c r="V55" s="88"/>
      <c r="W55" s="88"/>
      <c r="X55" s="90"/>
      <c r="Y55" s="14"/>
      <c r="Z55" s="88"/>
      <c r="AA55" s="88"/>
      <c r="AB55" s="90"/>
      <c r="AC55" s="14"/>
      <c r="AD55" s="88"/>
      <c r="AE55" s="88"/>
      <c r="AF55" s="90"/>
      <c r="AG55" s="14"/>
      <c r="AH55" s="88"/>
      <c r="AI55" s="88"/>
      <c r="AJ55" s="90"/>
    </row>
    <row r="56" spans="1:36" x14ac:dyDescent="0.25">
      <c r="A56" s="26" t="s">
        <v>89</v>
      </c>
      <c r="B56" s="25" t="s">
        <v>90</v>
      </c>
      <c r="C56" s="27">
        <f t="shared" si="14"/>
        <v>523000</v>
      </c>
      <c r="D56" s="67">
        <f>SUM(D57:D78)</f>
        <v>0</v>
      </c>
      <c r="E56" s="68">
        <f>SUM(E57:E78)</f>
        <v>72000</v>
      </c>
      <c r="F56" s="69">
        <f>SUM(F57:F78)</f>
        <v>122000</v>
      </c>
      <c r="G56" s="67">
        <f>SUM(G57:G78)</f>
        <v>100000</v>
      </c>
      <c r="H56" s="68">
        <f>SUM(H57:H78)</f>
        <v>104000</v>
      </c>
      <c r="I56" s="68">
        <f>SUM(I57:I78)</f>
        <v>65000</v>
      </c>
      <c r="J56" s="69">
        <f>SUM(J57:J78)</f>
        <v>30000</v>
      </c>
      <c r="K56" s="28">
        <f>SUM(K57:K78)</f>
        <v>30000</v>
      </c>
      <c r="L56" s="11"/>
      <c r="M56" s="14"/>
      <c r="N56" s="88"/>
      <c r="O56" s="88"/>
      <c r="P56" s="90"/>
      <c r="U56" s="14"/>
      <c r="V56" s="88"/>
      <c r="W56" s="88"/>
      <c r="X56" s="90"/>
      <c r="Y56" s="14"/>
      <c r="Z56" s="88"/>
      <c r="AA56" s="88"/>
      <c r="AB56" s="90"/>
      <c r="AC56" s="14"/>
      <c r="AD56" s="88"/>
      <c r="AE56" s="88"/>
      <c r="AF56" s="90"/>
      <c r="AG56" s="14"/>
      <c r="AH56" s="88"/>
      <c r="AI56" s="88"/>
      <c r="AJ56" s="90"/>
    </row>
    <row r="57" spans="1:36" x14ac:dyDescent="0.25">
      <c r="B57" t="s">
        <v>109</v>
      </c>
      <c r="C57" s="81">
        <f>SUM(C58:C64)</f>
        <v>198000</v>
      </c>
      <c r="D57" s="18"/>
      <c r="E57" s="70"/>
      <c r="F57" s="71"/>
      <c r="G57" s="18"/>
      <c r="H57" s="70"/>
      <c r="I57" s="70"/>
      <c r="J57" s="71"/>
      <c r="K57" s="10"/>
      <c r="L57" s="11"/>
      <c r="M57" s="14"/>
      <c r="N57" s="88"/>
      <c r="O57" s="88"/>
      <c r="P57" s="90"/>
      <c r="Q57" s="2">
        <f>SUM(D58:F64)</f>
        <v>59000</v>
      </c>
      <c r="R57" s="2">
        <f>SUM(G58:J64)</f>
        <v>124000</v>
      </c>
      <c r="S57" s="2">
        <f>SUM(K58:K64)</f>
        <v>15000</v>
      </c>
      <c r="T57" s="2">
        <f>SUM(Q57:S57)</f>
        <v>198000</v>
      </c>
      <c r="U57" s="14"/>
      <c r="V57" s="88"/>
      <c r="W57" s="88"/>
      <c r="X57" s="90"/>
      <c r="Y57" s="14"/>
      <c r="Z57" s="88"/>
      <c r="AA57" s="88"/>
      <c r="AB57" s="90"/>
      <c r="AC57" s="14"/>
      <c r="AD57" s="88"/>
      <c r="AE57" s="88"/>
      <c r="AF57" s="90"/>
      <c r="AG57" s="14"/>
      <c r="AH57" s="88"/>
      <c r="AI57" s="88"/>
      <c r="AJ57" s="90"/>
    </row>
    <row r="58" spans="1:36" x14ac:dyDescent="0.25">
      <c r="B58" t="s">
        <v>5</v>
      </c>
      <c r="C58" s="82">
        <f t="shared" ref="C58:C67" si="15">SUM(D58:K58)</f>
        <v>63000</v>
      </c>
      <c r="D58" s="18"/>
      <c r="E58" s="70">
        <v>12000</v>
      </c>
      <c r="F58" s="71">
        <v>12000</v>
      </c>
      <c r="G58" s="18">
        <v>12000</v>
      </c>
      <c r="H58" s="70">
        <v>12000</v>
      </c>
      <c r="I58" s="70">
        <v>10000</v>
      </c>
      <c r="J58" s="71">
        <v>5000</v>
      </c>
      <c r="K58" s="10"/>
      <c r="L58" s="11"/>
      <c r="M58" s="14"/>
      <c r="N58" s="88"/>
      <c r="O58" s="88"/>
      <c r="P58" s="90"/>
      <c r="U58" s="14"/>
      <c r="V58" s="88"/>
      <c r="W58" s="88"/>
      <c r="X58" s="90"/>
      <c r="Y58" s="14"/>
      <c r="Z58" s="88"/>
      <c r="AA58" s="88"/>
      <c r="AB58" s="90"/>
      <c r="AC58" s="14"/>
      <c r="AD58" s="88"/>
      <c r="AE58" s="88"/>
      <c r="AF58" s="90"/>
      <c r="AG58" s="14"/>
      <c r="AH58" s="88"/>
      <c r="AI58" s="88"/>
      <c r="AJ58" s="90"/>
    </row>
    <row r="59" spans="1:36" x14ac:dyDescent="0.25">
      <c r="B59" t="s">
        <v>6</v>
      </c>
      <c r="C59" s="82">
        <f t="shared" si="15"/>
        <v>20000</v>
      </c>
      <c r="D59" s="18"/>
      <c r="E59" s="70"/>
      <c r="F59" s="71">
        <v>5000</v>
      </c>
      <c r="G59" s="18">
        <v>5000</v>
      </c>
      <c r="H59" s="70">
        <v>5000</v>
      </c>
      <c r="I59" s="70">
        <v>5000</v>
      </c>
      <c r="J59" s="90"/>
      <c r="K59" s="10"/>
      <c r="L59" s="11"/>
      <c r="M59" s="14"/>
      <c r="N59" s="88"/>
      <c r="O59" s="88"/>
      <c r="P59" s="90"/>
      <c r="U59" s="14"/>
      <c r="V59" s="88"/>
      <c r="W59" s="88"/>
      <c r="X59" s="90"/>
      <c r="Y59" s="14"/>
      <c r="Z59" s="88"/>
      <c r="AA59" s="88"/>
      <c r="AB59" s="90"/>
      <c r="AC59" s="14"/>
      <c r="AD59" s="88"/>
      <c r="AE59" s="88"/>
      <c r="AF59" s="90"/>
      <c r="AG59" s="14"/>
      <c r="AH59" s="88"/>
      <c r="AI59" s="88"/>
      <c r="AJ59" s="90"/>
    </row>
    <row r="60" spans="1:36" x14ac:dyDescent="0.25">
      <c r="B60" t="s">
        <v>33</v>
      </c>
      <c r="C60" s="82">
        <f t="shared" si="15"/>
        <v>30000</v>
      </c>
      <c r="D60" s="18"/>
      <c r="E60" s="70"/>
      <c r="F60" s="71">
        <v>5000</v>
      </c>
      <c r="G60" s="18"/>
      <c r="H60" s="70">
        <v>10000</v>
      </c>
      <c r="I60" s="70"/>
      <c r="J60" s="71">
        <v>10000</v>
      </c>
      <c r="K60" s="10">
        <v>5000</v>
      </c>
      <c r="L60" s="11"/>
      <c r="M60" s="14"/>
      <c r="N60" s="88"/>
      <c r="O60" s="88"/>
      <c r="P60" s="90"/>
      <c r="U60" s="14"/>
      <c r="V60" s="88"/>
      <c r="W60" s="88"/>
      <c r="X60" s="90"/>
      <c r="Y60" s="14"/>
      <c r="Z60" s="88"/>
      <c r="AA60" s="88"/>
      <c r="AB60" s="90"/>
      <c r="AC60" s="14"/>
      <c r="AD60" s="88"/>
      <c r="AE60" s="88"/>
      <c r="AF60" s="90"/>
      <c r="AG60" s="14"/>
      <c r="AH60" s="88"/>
      <c r="AI60" s="88"/>
      <c r="AJ60" s="90"/>
    </row>
    <row r="61" spans="1:36" x14ac:dyDescent="0.25">
      <c r="B61" t="s">
        <v>108</v>
      </c>
      <c r="C61" s="82">
        <f t="shared" si="15"/>
        <v>30000</v>
      </c>
      <c r="D61" s="18"/>
      <c r="E61" s="70"/>
      <c r="F61" s="71">
        <v>10000</v>
      </c>
      <c r="G61" s="18"/>
      <c r="H61" s="70"/>
      <c r="I61" s="70">
        <v>10000</v>
      </c>
      <c r="J61" s="71"/>
      <c r="K61" s="10">
        <v>10000</v>
      </c>
      <c r="L61" s="11"/>
      <c r="M61" s="14"/>
      <c r="N61" s="88"/>
      <c r="O61" s="88"/>
      <c r="P61" s="90"/>
      <c r="U61" s="14"/>
      <c r="V61" s="88"/>
      <c r="W61" s="88"/>
      <c r="X61" s="90"/>
      <c r="Y61" s="14"/>
      <c r="Z61" s="88"/>
      <c r="AA61" s="88"/>
      <c r="AB61" s="90"/>
      <c r="AC61" s="14"/>
      <c r="AD61" s="88"/>
      <c r="AE61" s="88"/>
      <c r="AF61" s="90"/>
      <c r="AG61" s="14"/>
      <c r="AH61" s="88"/>
      <c r="AI61" s="88"/>
      <c r="AJ61" s="90"/>
    </row>
    <row r="62" spans="1:36" x14ac:dyDescent="0.25">
      <c r="B62" t="s">
        <v>38</v>
      </c>
      <c r="C62" s="82">
        <f t="shared" si="15"/>
        <v>20000</v>
      </c>
      <c r="D62" s="18"/>
      <c r="E62" s="70"/>
      <c r="F62" s="71">
        <v>10000</v>
      </c>
      <c r="G62" s="18"/>
      <c r="H62" s="70"/>
      <c r="I62" s="70">
        <v>10000</v>
      </c>
      <c r="J62" s="71"/>
      <c r="K62" s="10"/>
      <c r="L62" s="11"/>
      <c r="M62" s="14"/>
      <c r="N62" s="88"/>
      <c r="O62" s="88"/>
      <c r="P62" s="90"/>
      <c r="U62" s="14"/>
      <c r="V62" s="88"/>
      <c r="W62" s="88"/>
      <c r="X62" s="90"/>
      <c r="Y62" s="14"/>
      <c r="Z62" s="88"/>
      <c r="AA62" s="88"/>
      <c r="AB62" s="90"/>
      <c r="AC62" s="14"/>
      <c r="AD62" s="88"/>
      <c r="AE62" s="88"/>
      <c r="AF62" s="90"/>
      <c r="AG62" s="14"/>
      <c r="AH62" s="88"/>
      <c r="AI62" s="88"/>
      <c r="AJ62" s="90"/>
    </row>
    <row r="63" spans="1:36" x14ac:dyDescent="0.25">
      <c r="B63" t="s">
        <v>39</v>
      </c>
      <c r="C63" s="82">
        <f t="shared" si="15"/>
        <v>15000</v>
      </c>
      <c r="D63" s="18"/>
      <c r="E63" s="70"/>
      <c r="F63" s="71">
        <v>5000</v>
      </c>
      <c r="G63" s="18"/>
      <c r="H63" s="70">
        <v>10000</v>
      </c>
      <c r="I63" s="70"/>
      <c r="J63" s="71"/>
      <c r="K63" s="10"/>
      <c r="L63" s="11"/>
      <c r="M63" s="14"/>
      <c r="N63" s="88"/>
      <c r="O63" s="88"/>
      <c r="P63" s="90"/>
      <c r="U63" s="14"/>
      <c r="V63" s="88"/>
      <c r="W63" s="88"/>
      <c r="X63" s="90"/>
      <c r="Y63" s="14"/>
      <c r="Z63" s="88"/>
      <c r="AA63" s="88"/>
      <c r="AB63" s="90"/>
      <c r="AC63" s="14"/>
      <c r="AD63" s="88"/>
      <c r="AE63" s="88"/>
      <c r="AF63" s="90"/>
      <c r="AG63" s="14"/>
      <c r="AH63" s="88"/>
      <c r="AI63" s="88"/>
      <c r="AJ63" s="90"/>
    </row>
    <row r="64" spans="1:36" x14ac:dyDescent="0.25">
      <c r="B64" t="s">
        <v>40</v>
      </c>
      <c r="C64" s="82">
        <f t="shared" si="15"/>
        <v>20000</v>
      </c>
      <c r="D64" s="18"/>
      <c r="E64" s="70"/>
      <c r="F64" s="71"/>
      <c r="G64" s="18">
        <v>20000</v>
      </c>
      <c r="H64" s="70"/>
      <c r="I64" s="70"/>
      <c r="J64" s="71"/>
      <c r="K64" s="10"/>
      <c r="L64" s="11"/>
      <c r="M64" s="14"/>
      <c r="N64" s="88"/>
      <c r="O64" s="88"/>
      <c r="P64" s="90"/>
      <c r="U64" s="14"/>
      <c r="V64" s="88"/>
      <c r="W64" s="88"/>
      <c r="X64" s="90"/>
      <c r="Y64" s="14"/>
      <c r="Z64" s="88"/>
      <c r="AA64" s="88"/>
      <c r="AB64" s="90"/>
      <c r="AC64" s="14"/>
      <c r="AD64" s="88"/>
      <c r="AE64" s="88"/>
      <c r="AF64" s="90"/>
      <c r="AG64" s="14"/>
      <c r="AH64" s="88"/>
      <c r="AI64" s="88"/>
      <c r="AJ64" s="90"/>
    </row>
    <row r="65" spans="1:36" x14ac:dyDescent="0.25">
      <c r="B65" t="s">
        <v>85</v>
      </c>
      <c r="C65" s="81">
        <f>SUM(C66:C67)</f>
        <v>140000</v>
      </c>
      <c r="D65" s="18"/>
      <c r="E65" s="70"/>
      <c r="F65" s="71"/>
      <c r="G65" s="18"/>
      <c r="H65" s="70"/>
      <c r="I65" s="70"/>
      <c r="J65" s="71"/>
      <c r="K65" s="10"/>
      <c r="L65" s="11"/>
      <c r="M65" s="18">
        <f>SUM(D66:F67)</f>
        <v>40000</v>
      </c>
      <c r="N65" s="70">
        <f>SUM(G66:J67)</f>
        <v>100000</v>
      </c>
      <c r="O65" s="70">
        <f>SUM(K66:K67)</f>
        <v>0</v>
      </c>
      <c r="P65" s="71">
        <f>SUM(M65:O65)</f>
        <v>140000</v>
      </c>
      <c r="U65" s="14"/>
      <c r="V65" s="88"/>
      <c r="W65" s="88"/>
      <c r="X65" s="90"/>
      <c r="Y65" s="14"/>
      <c r="Z65" s="88"/>
      <c r="AA65" s="88"/>
      <c r="AB65" s="90"/>
      <c r="AC65" s="14"/>
      <c r="AD65" s="88"/>
      <c r="AE65" s="88"/>
      <c r="AF65" s="90"/>
      <c r="AG65" s="14"/>
      <c r="AH65" s="88"/>
      <c r="AI65" s="88"/>
      <c r="AJ65" s="90"/>
    </row>
    <row r="66" spans="1:36" x14ac:dyDescent="0.25">
      <c r="B66" s="5" t="s">
        <v>111</v>
      </c>
      <c r="C66" s="82">
        <f t="shared" si="15"/>
        <v>120000</v>
      </c>
      <c r="D66" s="18"/>
      <c r="E66" s="70"/>
      <c r="F66" s="71">
        <v>35000</v>
      </c>
      <c r="G66" s="18">
        <v>35000</v>
      </c>
      <c r="H66" s="70">
        <v>35000</v>
      </c>
      <c r="I66" s="70">
        <v>15000</v>
      </c>
      <c r="J66" s="71"/>
      <c r="K66" s="10"/>
      <c r="L66" s="11"/>
      <c r="M66" s="14"/>
      <c r="N66" s="88"/>
      <c r="O66" s="88"/>
      <c r="P66" s="90"/>
      <c r="U66" s="14"/>
      <c r="V66" s="88"/>
      <c r="W66" s="88"/>
      <c r="X66" s="90"/>
      <c r="Y66" s="14"/>
      <c r="Z66" s="88"/>
      <c r="AA66" s="88"/>
      <c r="AB66" s="90"/>
      <c r="AC66" s="14"/>
      <c r="AD66" s="88"/>
      <c r="AE66" s="88"/>
      <c r="AF66" s="90"/>
      <c r="AG66" s="14"/>
      <c r="AH66" s="88"/>
      <c r="AI66" s="88"/>
      <c r="AJ66" s="90"/>
    </row>
    <row r="67" spans="1:36" x14ac:dyDescent="0.25">
      <c r="B67" t="s">
        <v>23</v>
      </c>
      <c r="C67" s="82">
        <f t="shared" si="15"/>
        <v>20000</v>
      </c>
      <c r="D67" s="18"/>
      <c r="E67" s="70"/>
      <c r="F67" s="71">
        <v>5000</v>
      </c>
      <c r="G67" s="18">
        <v>5000</v>
      </c>
      <c r="H67" s="70">
        <v>5000</v>
      </c>
      <c r="I67" s="70">
        <v>5000</v>
      </c>
      <c r="J67" s="71"/>
      <c r="K67" s="10"/>
      <c r="L67" s="11"/>
      <c r="M67" s="14"/>
      <c r="N67" s="88"/>
      <c r="O67" s="88"/>
      <c r="P67" s="90"/>
      <c r="U67" s="14"/>
      <c r="V67" s="88"/>
      <c r="W67" s="88"/>
      <c r="X67" s="90"/>
      <c r="Y67" s="14"/>
      <c r="Z67" s="88"/>
      <c r="AA67" s="88"/>
      <c r="AB67" s="90"/>
      <c r="AC67" s="14"/>
      <c r="AD67" s="88"/>
      <c r="AE67" s="88"/>
      <c r="AF67" s="90"/>
      <c r="AG67" s="14"/>
      <c r="AH67" s="88"/>
      <c r="AI67" s="88"/>
      <c r="AJ67" s="90"/>
    </row>
    <row r="68" spans="1:36" x14ac:dyDescent="0.25">
      <c r="B68" t="s">
        <v>53</v>
      </c>
      <c r="C68" s="81">
        <f>SUM(C69:C70)</f>
        <v>118000</v>
      </c>
      <c r="D68" s="18"/>
      <c r="E68" s="70"/>
      <c r="F68" s="71"/>
      <c r="G68" s="18"/>
      <c r="H68" s="70"/>
      <c r="I68" s="70"/>
      <c r="J68" s="71"/>
      <c r="K68" s="10"/>
      <c r="L68" s="11"/>
      <c r="M68" s="14"/>
      <c r="N68" s="88"/>
      <c r="O68" s="88"/>
      <c r="P68" s="90"/>
      <c r="U68" s="18">
        <f>SUM(D69:F70)</f>
        <v>68000</v>
      </c>
      <c r="V68" s="70">
        <f>SUM(G69:J70)</f>
        <v>50000</v>
      </c>
      <c r="W68" s="70">
        <f>SUM(K69:K70)</f>
        <v>0</v>
      </c>
      <c r="X68" s="71">
        <f>SUM(U68:W68)</f>
        <v>118000</v>
      </c>
      <c r="Y68" s="14"/>
      <c r="Z68" s="88"/>
      <c r="AA68" s="88"/>
      <c r="AB68" s="90"/>
      <c r="AC68" s="14"/>
      <c r="AD68" s="88"/>
      <c r="AE68" s="88"/>
      <c r="AF68" s="90"/>
      <c r="AG68" s="14"/>
      <c r="AH68" s="88"/>
      <c r="AI68" s="88"/>
      <c r="AJ68" s="90"/>
    </row>
    <row r="69" spans="1:36" x14ac:dyDescent="0.25">
      <c r="B69" t="s">
        <v>86</v>
      </c>
      <c r="C69" s="82">
        <f t="shared" ref="C69:C70" si="16">SUM(D69:K69)</f>
        <v>115000</v>
      </c>
      <c r="D69" s="14"/>
      <c r="E69" s="70">
        <v>35000</v>
      </c>
      <c r="F69" s="71">
        <v>30000</v>
      </c>
      <c r="G69" s="18">
        <v>20000</v>
      </c>
      <c r="H69" s="70">
        <v>15000</v>
      </c>
      <c r="I69" s="70">
        <v>10000</v>
      </c>
      <c r="J69" s="71">
        <v>5000</v>
      </c>
      <c r="K69" s="10"/>
      <c r="L69" s="11"/>
      <c r="M69" s="14"/>
      <c r="N69" s="88"/>
      <c r="O69" s="88"/>
      <c r="P69" s="90"/>
      <c r="U69" s="14"/>
      <c r="V69" s="88"/>
      <c r="W69" s="88"/>
      <c r="X69" s="90"/>
      <c r="Y69" s="14"/>
      <c r="Z69" s="88"/>
      <c r="AA69" s="88"/>
      <c r="AB69" s="90"/>
      <c r="AC69" s="14"/>
      <c r="AD69" s="88"/>
      <c r="AE69" s="88"/>
      <c r="AF69" s="90"/>
      <c r="AG69" s="14"/>
      <c r="AH69" s="88"/>
      <c r="AI69" s="88"/>
      <c r="AJ69" s="90"/>
    </row>
    <row r="70" spans="1:36" x14ac:dyDescent="0.25">
      <c r="B70" t="s">
        <v>87</v>
      </c>
      <c r="C70" s="82">
        <f t="shared" si="16"/>
        <v>3000</v>
      </c>
      <c r="D70" s="18"/>
      <c r="E70" s="70">
        <v>3000</v>
      </c>
      <c r="F70" s="71"/>
      <c r="G70" s="18"/>
      <c r="H70" s="70"/>
      <c r="I70" s="70"/>
      <c r="J70" s="71"/>
      <c r="K70" s="10"/>
      <c r="L70" s="11"/>
      <c r="M70" s="14"/>
      <c r="N70" s="88"/>
      <c r="O70" s="88"/>
      <c r="P70" s="90"/>
      <c r="U70" s="14"/>
      <c r="V70" s="88"/>
      <c r="W70" s="88"/>
      <c r="X70" s="90"/>
      <c r="Y70" s="14"/>
      <c r="Z70" s="88"/>
      <c r="AA70" s="88"/>
      <c r="AB70" s="90"/>
      <c r="AC70" s="14"/>
      <c r="AD70" s="88"/>
      <c r="AE70" s="88"/>
      <c r="AF70" s="90"/>
      <c r="AG70" s="14"/>
      <c r="AH70" s="88"/>
      <c r="AI70" s="88"/>
      <c r="AJ70" s="90"/>
    </row>
    <row r="71" spans="1:36" x14ac:dyDescent="0.25">
      <c r="B71" t="s">
        <v>73</v>
      </c>
      <c r="C71" s="81">
        <f>SUM(C72:C74)</f>
        <v>31000</v>
      </c>
      <c r="D71" s="18"/>
      <c r="E71" s="70"/>
      <c r="F71" s="71"/>
      <c r="G71" s="18"/>
      <c r="H71" s="70"/>
      <c r="I71" s="70"/>
      <c r="J71" s="71"/>
      <c r="K71" s="10"/>
      <c r="L71" s="11"/>
      <c r="M71" s="14"/>
      <c r="N71" s="88"/>
      <c r="O71" s="88"/>
      <c r="P71" s="90"/>
      <c r="U71" s="14"/>
      <c r="V71" s="88"/>
      <c r="W71" s="88"/>
      <c r="X71" s="90"/>
      <c r="Y71" s="18">
        <f>SUM(D72:F74)</f>
        <v>18000</v>
      </c>
      <c r="Z71" s="70">
        <f>SUM(G72:J74)</f>
        <v>13000</v>
      </c>
      <c r="AA71" s="70">
        <f>SUM(K72:K74)</f>
        <v>0</v>
      </c>
      <c r="AB71" s="71">
        <f>SUM(Y71:AA71)</f>
        <v>31000</v>
      </c>
      <c r="AC71" s="14"/>
      <c r="AD71" s="88"/>
      <c r="AE71" s="88"/>
      <c r="AF71" s="90"/>
      <c r="AG71" s="14"/>
      <c r="AH71" s="88"/>
      <c r="AI71" s="88"/>
      <c r="AJ71" s="90"/>
    </row>
    <row r="72" spans="1:36" x14ac:dyDescent="0.25">
      <c r="B72" t="s">
        <v>8</v>
      </c>
      <c r="C72" s="82">
        <f t="shared" ref="C72:C74" si="17">SUM(D72:K72)</f>
        <v>2000</v>
      </c>
      <c r="D72" s="18"/>
      <c r="E72" s="70">
        <v>2000</v>
      </c>
      <c r="F72" s="71"/>
      <c r="G72" s="18"/>
      <c r="H72" s="70"/>
      <c r="I72" s="70"/>
      <c r="J72" s="71"/>
      <c r="K72" s="10"/>
      <c r="L72" s="11"/>
      <c r="M72" s="14"/>
      <c r="N72" s="88"/>
      <c r="O72" s="88"/>
      <c r="P72" s="90"/>
      <c r="U72" s="14"/>
      <c r="V72" s="88"/>
      <c r="W72" s="88"/>
      <c r="X72" s="90"/>
      <c r="Y72" s="14"/>
      <c r="Z72" s="88"/>
      <c r="AA72" s="88"/>
      <c r="AB72" s="90"/>
      <c r="AC72" s="14"/>
      <c r="AD72" s="88"/>
      <c r="AE72" s="88"/>
      <c r="AF72" s="90"/>
      <c r="AG72" s="14"/>
      <c r="AH72" s="88"/>
      <c r="AI72" s="88"/>
      <c r="AJ72" s="90"/>
    </row>
    <row r="73" spans="1:36" x14ac:dyDescent="0.25">
      <c r="B73" t="s">
        <v>13</v>
      </c>
      <c r="C73" s="82">
        <f t="shared" si="17"/>
        <v>20000</v>
      </c>
      <c r="D73" s="18"/>
      <c r="E73" s="70">
        <v>10000</v>
      </c>
      <c r="F73" s="71"/>
      <c r="G73" s="18"/>
      <c r="H73" s="70">
        <v>10000</v>
      </c>
      <c r="I73" s="70"/>
      <c r="J73" s="71"/>
      <c r="K73" s="10"/>
      <c r="L73" s="11"/>
      <c r="M73" s="14"/>
      <c r="N73" s="88"/>
      <c r="O73" s="88"/>
      <c r="P73" s="90"/>
      <c r="U73" s="14"/>
      <c r="V73" s="88"/>
      <c r="W73" s="88"/>
      <c r="X73" s="90"/>
      <c r="Y73" s="14"/>
      <c r="Z73" s="88"/>
      <c r="AA73" s="88"/>
      <c r="AB73" s="90"/>
      <c r="AC73" s="14"/>
      <c r="AD73" s="88"/>
      <c r="AE73" s="88"/>
      <c r="AF73" s="90"/>
      <c r="AG73" s="14"/>
      <c r="AH73" s="88"/>
      <c r="AI73" s="88"/>
      <c r="AJ73" s="90"/>
    </row>
    <row r="74" spans="1:36" x14ac:dyDescent="0.25">
      <c r="B74" t="s">
        <v>12</v>
      </c>
      <c r="C74" s="82">
        <f t="shared" si="17"/>
        <v>9000</v>
      </c>
      <c r="D74" s="18"/>
      <c r="E74" s="70">
        <v>3000</v>
      </c>
      <c r="F74" s="71">
        <v>3000</v>
      </c>
      <c r="G74" s="18">
        <v>2000</v>
      </c>
      <c r="H74" s="70">
        <v>1000</v>
      </c>
      <c r="I74" s="70"/>
      <c r="J74" s="71"/>
      <c r="K74" s="10"/>
      <c r="L74" s="11"/>
      <c r="M74" s="14"/>
      <c r="N74" s="88"/>
      <c r="O74" s="88"/>
      <c r="P74" s="90"/>
      <c r="U74" s="14"/>
      <c r="V74" s="88"/>
      <c r="W74" s="88"/>
      <c r="X74" s="90"/>
      <c r="Y74" s="14"/>
      <c r="Z74" s="88"/>
      <c r="AA74" s="88"/>
      <c r="AB74" s="90"/>
      <c r="AC74" s="14"/>
      <c r="AD74" s="88"/>
      <c r="AE74" s="88"/>
      <c r="AF74" s="90"/>
      <c r="AG74" s="14"/>
      <c r="AH74" s="88"/>
      <c r="AI74" s="88"/>
      <c r="AJ74" s="90"/>
    </row>
    <row r="75" spans="1:36" x14ac:dyDescent="0.25">
      <c r="B75" t="s">
        <v>61</v>
      </c>
      <c r="C75" s="81">
        <f>SUM(C76:C78)</f>
        <v>36000</v>
      </c>
      <c r="D75" s="18"/>
      <c r="E75" s="70"/>
      <c r="F75" s="71"/>
      <c r="G75" s="18"/>
      <c r="H75" s="70"/>
      <c r="I75" s="70"/>
      <c r="J75" s="71"/>
      <c r="K75" s="10"/>
      <c r="L75" s="11"/>
      <c r="M75" s="14"/>
      <c r="N75" s="88"/>
      <c r="O75" s="88"/>
      <c r="P75" s="90"/>
      <c r="U75" s="14"/>
      <c r="V75" s="88"/>
      <c r="W75" s="88"/>
      <c r="X75" s="90"/>
      <c r="Y75" s="14"/>
      <c r="Z75" s="88"/>
      <c r="AA75" s="88"/>
      <c r="AB75" s="90"/>
      <c r="AC75" s="18">
        <f>SUM(D76:F78)</f>
        <v>9000</v>
      </c>
      <c r="AD75" s="70">
        <f>SUM(G76:J78)</f>
        <v>12000</v>
      </c>
      <c r="AE75" s="70">
        <f>SUM(K76:K78)</f>
        <v>15000</v>
      </c>
      <c r="AF75" s="71">
        <f>SUM(AC75:AE75)</f>
        <v>36000</v>
      </c>
      <c r="AG75" s="14"/>
      <c r="AH75" s="88"/>
      <c r="AI75" s="88"/>
      <c r="AJ75" s="90"/>
    </row>
    <row r="76" spans="1:36" x14ac:dyDescent="0.25">
      <c r="B76" t="s">
        <v>36</v>
      </c>
      <c r="C76" s="82">
        <f t="shared" ref="C76:C78" si="18">SUM(D76:K76)</f>
        <v>5000</v>
      </c>
      <c r="D76" s="18"/>
      <c r="E76" s="70">
        <v>5000</v>
      </c>
      <c r="F76" s="71"/>
      <c r="G76" s="18"/>
      <c r="H76" s="70"/>
      <c r="I76" s="70"/>
      <c r="J76" s="71"/>
      <c r="K76" s="10"/>
      <c r="L76" s="11"/>
      <c r="M76" s="14"/>
      <c r="N76" s="88"/>
      <c r="O76" s="88"/>
      <c r="P76" s="90"/>
      <c r="U76" s="14"/>
      <c r="V76" s="88"/>
      <c r="W76" s="88"/>
      <c r="X76" s="90"/>
      <c r="Y76" s="14"/>
      <c r="Z76" s="88"/>
      <c r="AA76" s="88"/>
      <c r="AB76" s="90"/>
      <c r="AC76" s="14"/>
      <c r="AD76" s="88"/>
      <c r="AE76" s="88"/>
      <c r="AF76" s="90"/>
      <c r="AG76" s="14"/>
      <c r="AH76" s="88"/>
      <c r="AI76" s="88"/>
      <c r="AJ76" s="90"/>
    </row>
    <row r="77" spans="1:36" x14ac:dyDescent="0.25">
      <c r="B77" t="s">
        <v>35</v>
      </c>
      <c r="C77" s="82">
        <f t="shared" si="18"/>
        <v>6000</v>
      </c>
      <c r="D77" s="18"/>
      <c r="E77" s="70">
        <v>2000</v>
      </c>
      <c r="F77" s="71">
        <v>2000</v>
      </c>
      <c r="G77" s="18">
        <v>1000</v>
      </c>
      <c r="H77" s="70">
        <v>1000</v>
      </c>
      <c r="I77" s="70"/>
      <c r="J77" s="71"/>
      <c r="K77" s="10"/>
      <c r="L77" s="11"/>
      <c r="M77" s="14"/>
      <c r="N77" s="88"/>
      <c r="O77" s="88"/>
      <c r="P77" s="90"/>
      <c r="U77" s="14"/>
      <c r="V77" s="88"/>
      <c r="W77" s="88"/>
      <c r="X77" s="90"/>
      <c r="Y77" s="14"/>
      <c r="Z77" s="88"/>
      <c r="AA77" s="88"/>
      <c r="AB77" s="90"/>
      <c r="AC77" s="14"/>
      <c r="AD77" s="88"/>
      <c r="AE77" s="88"/>
      <c r="AF77" s="90"/>
      <c r="AG77" s="14"/>
      <c r="AH77" s="88"/>
      <c r="AI77" s="88"/>
      <c r="AJ77" s="90"/>
    </row>
    <row r="78" spans="1:36" x14ac:dyDescent="0.25">
      <c r="B78" t="s">
        <v>26</v>
      </c>
      <c r="C78" s="82">
        <f t="shared" si="18"/>
        <v>25000</v>
      </c>
      <c r="D78" s="18"/>
      <c r="E78" s="70"/>
      <c r="F78" s="71"/>
      <c r="G78" s="18"/>
      <c r="H78" s="70"/>
      <c r="I78" s="70"/>
      <c r="J78" s="71">
        <v>10000</v>
      </c>
      <c r="K78" s="10">
        <v>15000</v>
      </c>
      <c r="L78" s="11"/>
      <c r="M78" s="14"/>
      <c r="N78" s="88"/>
      <c r="O78" s="88"/>
      <c r="P78" s="90"/>
      <c r="U78" s="14"/>
      <c r="V78" s="88"/>
      <c r="W78" s="88"/>
      <c r="X78" s="90"/>
      <c r="Y78" s="14"/>
      <c r="Z78" s="88"/>
      <c r="AA78" s="88"/>
      <c r="AB78" s="90"/>
      <c r="AC78" s="14"/>
      <c r="AD78" s="88"/>
      <c r="AE78" s="88"/>
      <c r="AF78" s="90"/>
      <c r="AG78" s="14"/>
      <c r="AH78" s="88"/>
      <c r="AI78" s="88"/>
      <c r="AJ78" s="90"/>
    </row>
    <row r="79" spans="1:36" x14ac:dyDescent="0.25">
      <c r="C79" s="2"/>
      <c r="D79" s="18"/>
      <c r="E79" s="70"/>
      <c r="F79" s="71"/>
      <c r="G79" s="18"/>
      <c r="H79" s="70"/>
      <c r="I79" s="70"/>
      <c r="J79" s="71"/>
      <c r="K79" s="10"/>
      <c r="L79" s="11"/>
      <c r="M79" s="14"/>
      <c r="N79" s="88"/>
      <c r="O79" s="88"/>
      <c r="P79" s="90"/>
      <c r="U79" s="14"/>
      <c r="V79" s="88"/>
      <c r="W79" s="88"/>
      <c r="X79" s="90"/>
      <c r="Y79" s="14"/>
      <c r="Z79" s="88"/>
      <c r="AA79" s="88"/>
      <c r="AB79" s="90"/>
      <c r="AC79" s="14"/>
      <c r="AD79" s="88"/>
      <c r="AE79" s="88"/>
      <c r="AF79" s="90"/>
      <c r="AG79" s="14"/>
      <c r="AH79" s="88"/>
      <c r="AI79" s="88"/>
      <c r="AJ79" s="90"/>
    </row>
    <row r="80" spans="1:36" x14ac:dyDescent="0.25">
      <c r="A80" s="26" t="s">
        <v>106</v>
      </c>
      <c r="B80" s="25"/>
      <c r="C80" s="27">
        <f t="shared" ref="C80:C81" si="19">SUM(D80:K80)</f>
        <v>673000</v>
      </c>
      <c r="D80" s="44"/>
      <c r="E80" s="61"/>
      <c r="F80" s="62">
        <f>SUM(D81:F81)</f>
        <v>279000</v>
      </c>
      <c r="G80" s="44"/>
      <c r="H80" s="61"/>
      <c r="I80" s="61"/>
      <c r="J80" s="62">
        <f>SUM(G81:J81)</f>
        <v>354000</v>
      </c>
      <c r="K80" s="57">
        <f>K81</f>
        <v>40000</v>
      </c>
      <c r="L80" s="11"/>
      <c r="M80" s="14"/>
      <c r="N80" s="88"/>
      <c r="O80" s="88"/>
      <c r="P80" s="90"/>
      <c r="U80" s="14"/>
      <c r="V80" s="88"/>
      <c r="W80" s="88"/>
      <c r="X80" s="90"/>
      <c r="Y80" s="14"/>
      <c r="Z80" s="88"/>
      <c r="AA80" s="88"/>
      <c r="AB80" s="90"/>
      <c r="AC80" s="14"/>
      <c r="AD80" s="88"/>
      <c r="AE80" s="88"/>
      <c r="AF80" s="90"/>
      <c r="AG80" s="14"/>
      <c r="AH80" s="88"/>
      <c r="AI80" s="88"/>
      <c r="AJ80" s="90"/>
    </row>
    <row r="81" spans="1:36" x14ac:dyDescent="0.25">
      <c r="A81" s="26" t="s">
        <v>89</v>
      </c>
      <c r="B81" s="25" t="s">
        <v>90</v>
      </c>
      <c r="C81" s="27">
        <f t="shared" si="19"/>
        <v>673000</v>
      </c>
      <c r="D81" s="67">
        <f>SUM(D82:D103)</f>
        <v>0</v>
      </c>
      <c r="E81" s="68">
        <f>SUM(E82:E103)</f>
        <v>112000</v>
      </c>
      <c r="F81" s="69">
        <f>SUM(F82:F103)</f>
        <v>167000</v>
      </c>
      <c r="G81" s="67">
        <f>SUM(G82:G103)</f>
        <v>150000</v>
      </c>
      <c r="H81" s="68">
        <f>SUM(H82:H103)</f>
        <v>99000</v>
      </c>
      <c r="I81" s="68">
        <f>SUM(I82:I103)</f>
        <v>65000</v>
      </c>
      <c r="J81" s="69">
        <f>SUM(J82:J103)</f>
        <v>40000</v>
      </c>
      <c r="K81" s="28">
        <f>SUM(K82:K103)</f>
        <v>40000</v>
      </c>
      <c r="L81" s="11"/>
      <c r="M81" s="14"/>
      <c r="N81" s="88"/>
      <c r="O81" s="88"/>
      <c r="P81" s="90"/>
      <c r="U81" s="14"/>
      <c r="V81" s="88"/>
      <c r="W81" s="88"/>
      <c r="X81" s="90"/>
      <c r="Y81" s="14"/>
      <c r="Z81" s="88"/>
      <c r="AA81" s="88"/>
      <c r="AB81" s="90"/>
      <c r="AC81" s="14"/>
      <c r="AD81" s="88"/>
      <c r="AE81" s="88"/>
      <c r="AF81" s="90"/>
      <c r="AG81" s="14"/>
      <c r="AH81" s="88"/>
      <c r="AI81" s="88"/>
      <c r="AJ81" s="90"/>
    </row>
    <row r="82" spans="1:36" x14ac:dyDescent="0.25">
      <c r="B82" t="s">
        <v>109</v>
      </c>
      <c r="C82" s="81">
        <f>SUM(C83:C89)</f>
        <v>218000</v>
      </c>
      <c r="D82" s="18"/>
      <c r="E82" s="70"/>
      <c r="F82" s="71"/>
      <c r="G82" s="18"/>
      <c r="H82" s="70"/>
      <c r="I82" s="70"/>
      <c r="J82" s="71"/>
      <c r="K82" s="10"/>
      <c r="L82" s="11"/>
      <c r="M82" s="14"/>
      <c r="N82" s="88"/>
      <c r="O82" s="88"/>
      <c r="P82" s="90"/>
      <c r="Q82" s="2">
        <f>SUM(D83:F89)</f>
        <v>59000</v>
      </c>
      <c r="R82" s="2">
        <f>SUM(G83:J89)</f>
        <v>134000</v>
      </c>
      <c r="S82" s="2">
        <f>SUM(K83:K89)</f>
        <v>25000</v>
      </c>
      <c r="T82" s="2">
        <f>SUM(Q82:S82)</f>
        <v>218000</v>
      </c>
      <c r="U82" s="14"/>
      <c r="V82" s="88"/>
      <c r="W82" s="88"/>
      <c r="X82" s="90"/>
      <c r="Y82" s="14"/>
      <c r="Z82" s="88"/>
      <c r="AA82" s="88"/>
      <c r="AB82" s="90"/>
      <c r="AC82" s="14"/>
      <c r="AD82" s="88"/>
      <c r="AE82" s="88"/>
      <c r="AF82" s="90"/>
      <c r="AG82" s="14"/>
      <c r="AH82" s="88"/>
      <c r="AI82" s="88"/>
      <c r="AJ82" s="90"/>
    </row>
    <row r="83" spans="1:36" x14ac:dyDescent="0.25">
      <c r="B83" t="s">
        <v>5</v>
      </c>
      <c r="C83" s="82">
        <f t="shared" ref="C83:C92" si="20">SUM(D83:K83)</f>
        <v>63000</v>
      </c>
      <c r="D83" s="18"/>
      <c r="E83" s="70">
        <v>12000</v>
      </c>
      <c r="F83" s="71">
        <v>12000</v>
      </c>
      <c r="G83" s="18">
        <v>12000</v>
      </c>
      <c r="H83" s="70">
        <v>12000</v>
      </c>
      <c r="I83" s="70">
        <v>10000</v>
      </c>
      <c r="J83" s="71">
        <v>5000</v>
      </c>
      <c r="K83" s="10"/>
      <c r="L83" s="11"/>
      <c r="M83" s="14"/>
      <c r="N83" s="88"/>
      <c r="O83" s="88"/>
      <c r="P83" s="90"/>
      <c r="U83" s="14"/>
      <c r="V83" s="88"/>
      <c r="W83" s="88"/>
      <c r="X83" s="90"/>
      <c r="Y83" s="14"/>
      <c r="Z83" s="88"/>
      <c r="AA83" s="88"/>
      <c r="AB83" s="90"/>
      <c r="AC83" s="14"/>
      <c r="AD83" s="88"/>
      <c r="AE83" s="88"/>
      <c r="AF83" s="90"/>
      <c r="AG83" s="14"/>
      <c r="AH83" s="88"/>
      <c r="AI83" s="88"/>
      <c r="AJ83" s="90"/>
    </row>
    <row r="84" spans="1:36" x14ac:dyDescent="0.25">
      <c r="B84" t="s">
        <v>6</v>
      </c>
      <c r="C84" s="82">
        <f t="shared" si="20"/>
        <v>20000</v>
      </c>
      <c r="D84" s="18"/>
      <c r="E84" s="70"/>
      <c r="F84" s="71">
        <v>5000</v>
      </c>
      <c r="G84" s="18">
        <v>5000</v>
      </c>
      <c r="H84" s="70">
        <v>5000</v>
      </c>
      <c r="I84" s="70">
        <v>5000</v>
      </c>
      <c r="J84" s="90"/>
      <c r="K84" s="10"/>
      <c r="L84" s="11"/>
      <c r="M84" s="14"/>
      <c r="N84" s="88"/>
      <c r="O84" s="88"/>
      <c r="P84" s="90"/>
      <c r="U84" s="14"/>
      <c r="V84" s="88"/>
      <c r="W84" s="88"/>
      <c r="X84" s="90"/>
      <c r="Y84" s="14"/>
      <c r="Z84" s="88"/>
      <c r="AA84" s="88"/>
      <c r="AB84" s="90"/>
      <c r="AC84" s="14"/>
      <c r="AD84" s="88"/>
      <c r="AE84" s="88"/>
      <c r="AF84" s="90"/>
      <c r="AG84" s="14"/>
      <c r="AH84" s="88"/>
      <c r="AI84" s="88"/>
      <c r="AJ84" s="90"/>
    </row>
    <row r="85" spans="1:36" x14ac:dyDescent="0.25">
      <c r="B85" t="s">
        <v>33</v>
      </c>
      <c r="C85" s="82">
        <f t="shared" si="20"/>
        <v>30000</v>
      </c>
      <c r="D85" s="18"/>
      <c r="E85" s="70"/>
      <c r="F85" s="71">
        <v>5000</v>
      </c>
      <c r="G85" s="18"/>
      <c r="H85" s="70">
        <v>10000</v>
      </c>
      <c r="I85" s="70"/>
      <c r="J85" s="71">
        <v>10000</v>
      </c>
      <c r="K85" s="10">
        <v>5000</v>
      </c>
      <c r="L85" s="11"/>
      <c r="M85" s="14"/>
      <c r="N85" s="88"/>
      <c r="O85" s="88"/>
      <c r="P85" s="90"/>
      <c r="U85" s="14"/>
      <c r="V85" s="88"/>
      <c r="W85" s="88"/>
      <c r="X85" s="90"/>
      <c r="Y85" s="14"/>
      <c r="Z85" s="88"/>
      <c r="AA85" s="88"/>
      <c r="AB85" s="90"/>
      <c r="AC85" s="14"/>
      <c r="AD85" s="88"/>
      <c r="AE85" s="88"/>
      <c r="AF85" s="90"/>
      <c r="AG85" s="14"/>
      <c r="AH85" s="88"/>
      <c r="AI85" s="88"/>
      <c r="AJ85" s="90"/>
    </row>
    <row r="86" spans="1:36" x14ac:dyDescent="0.25">
      <c r="B86" t="s">
        <v>108</v>
      </c>
      <c r="C86" s="82">
        <f t="shared" si="20"/>
        <v>60000</v>
      </c>
      <c r="D86" s="18"/>
      <c r="E86" s="70"/>
      <c r="F86" s="71">
        <v>20000</v>
      </c>
      <c r="G86" s="18"/>
      <c r="H86" s="70"/>
      <c r="I86" s="70">
        <v>20000</v>
      </c>
      <c r="J86" s="71"/>
      <c r="K86" s="10">
        <v>20000</v>
      </c>
      <c r="L86" s="11"/>
      <c r="M86" s="14"/>
      <c r="N86" s="88"/>
      <c r="O86" s="88"/>
      <c r="P86" s="90"/>
      <c r="U86" s="14"/>
      <c r="V86" s="88"/>
      <c r="W86" s="88"/>
      <c r="X86" s="90"/>
      <c r="Y86" s="14"/>
      <c r="Z86" s="88"/>
      <c r="AA86" s="88"/>
      <c r="AB86" s="90"/>
      <c r="AC86" s="14"/>
      <c r="AD86" s="88"/>
      <c r="AE86" s="88"/>
      <c r="AF86" s="90"/>
      <c r="AG86" s="14"/>
      <c r="AH86" s="88"/>
      <c r="AI86" s="88"/>
      <c r="AJ86" s="90"/>
    </row>
    <row r="87" spans="1:36" x14ac:dyDescent="0.25">
      <c r="B87" t="s">
        <v>38</v>
      </c>
      <c r="C87" s="82">
        <f t="shared" si="20"/>
        <v>10000</v>
      </c>
      <c r="D87" s="18"/>
      <c r="E87" s="70"/>
      <c r="F87" s="71"/>
      <c r="G87" s="18">
        <v>10000</v>
      </c>
      <c r="H87" s="70"/>
      <c r="I87" s="70"/>
      <c r="J87" s="71"/>
      <c r="K87" s="10"/>
      <c r="L87" s="11"/>
      <c r="M87" s="14"/>
      <c r="N87" s="88"/>
      <c r="O87" s="88"/>
      <c r="P87" s="90"/>
      <c r="U87" s="14"/>
      <c r="V87" s="88"/>
      <c r="W87" s="88"/>
      <c r="X87" s="90"/>
      <c r="Y87" s="14"/>
      <c r="Z87" s="88"/>
      <c r="AA87" s="88"/>
      <c r="AB87" s="90"/>
      <c r="AC87" s="14"/>
      <c r="AD87" s="88"/>
      <c r="AE87" s="88"/>
      <c r="AF87" s="90"/>
      <c r="AG87" s="14"/>
      <c r="AH87" s="88"/>
      <c r="AI87" s="88"/>
      <c r="AJ87" s="90"/>
    </row>
    <row r="88" spans="1:36" x14ac:dyDescent="0.25">
      <c r="B88" t="s">
        <v>39</v>
      </c>
      <c r="C88" s="82">
        <f t="shared" si="20"/>
        <v>15000</v>
      </c>
      <c r="D88" s="18"/>
      <c r="E88" s="70"/>
      <c r="F88" s="71">
        <v>5000</v>
      </c>
      <c r="G88" s="18"/>
      <c r="H88" s="70">
        <v>10000</v>
      </c>
      <c r="I88" s="70"/>
      <c r="J88" s="71"/>
      <c r="K88" s="10"/>
      <c r="L88" s="11"/>
      <c r="M88" s="14"/>
      <c r="N88" s="88"/>
      <c r="O88" s="88"/>
      <c r="P88" s="90"/>
      <c r="U88" s="14"/>
      <c r="V88" s="88"/>
      <c r="W88" s="88"/>
      <c r="X88" s="90"/>
      <c r="Y88" s="14"/>
      <c r="Z88" s="88"/>
      <c r="AA88" s="88"/>
      <c r="AB88" s="90"/>
      <c r="AC88" s="14"/>
      <c r="AD88" s="88"/>
      <c r="AE88" s="88"/>
      <c r="AF88" s="90"/>
      <c r="AG88" s="14"/>
      <c r="AH88" s="88"/>
      <c r="AI88" s="88"/>
      <c r="AJ88" s="90"/>
    </row>
    <row r="89" spans="1:36" x14ac:dyDescent="0.25">
      <c r="B89" t="s">
        <v>40</v>
      </c>
      <c r="C89" s="82">
        <f t="shared" si="20"/>
        <v>20000</v>
      </c>
      <c r="D89" s="18"/>
      <c r="E89" s="70"/>
      <c r="F89" s="71"/>
      <c r="G89" s="18">
        <v>20000</v>
      </c>
      <c r="H89" s="70"/>
      <c r="I89" s="70"/>
      <c r="J89" s="71"/>
      <c r="K89" s="10"/>
      <c r="L89" s="11"/>
      <c r="M89" s="14"/>
      <c r="N89" s="88"/>
      <c r="O89" s="88"/>
      <c r="P89" s="90"/>
      <c r="U89" s="14"/>
      <c r="V89" s="88"/>
      <c r="W89" s="88"/>
      <c r="X89" s="90"/>
      <c r="Y89" s="14"/>
      <c r="Z89" s="88"/>
      <c r="AA89" s="88"/>
      <c r="AB89" s="90"/>
      <c r="AC89" s="14"/>
      <c r="AD89" s="88"/>
      <c r="AE89" s="88"/>
      <c r="AF89" s="90"/>
      <c r="AG89" s="14"/>
      <c r="AH89" s="88"/>
      <c r="AI89" s="88"/>
      <c r="AJ89" s="90"/>
    </row>
    <row r="90" spans="1:36" x14ac:dyDescent="0.25">
      <c r="B90" t="s">
        <v>85</v>
      </c>
      <c r="C90" s="81">
        <f>SUM(C91:C92)</f>
        <v>260000</v>
      </c>
      <c r="D90" s="18"/>
      <c r="E90" s="70"/>
      <c r="F90" s="71"/>
      <c r="G90" s="18"/>
      <c r="H90" s="70"/>
      <c r="I90" s="70"/>
      <c r="J90" s="71"/>
      <c r="K90" s="10"/>
      <c r="L90" s="11"/>
      <c r="M90" s="18">
        <f>SUM(D91:F92)</f>
        <v>115000</v>
      </c>
      <c r="N90" s="70">
        <f>SUM(G91:J92)</f>
        <v>145000</v>
      </c>
      <c r="O90" s="70">
        <f>SUM(K91:K92)</f>
        <v>0</v>
      </c>
      <c r="P90" s="71">
        <f>SUM(M90:O90)</f>
        <v>260000</v>
      </c>
      <c r="U90" s="14"/>
      <c r="V90" s="88"/>
      <c r="W90" s="88"/>
      <c r="X90" s="90"/>
      <c r="Y90" s="14"/>
      <c r="Z90" s="88"/>
      <c r="AA90" s="88"/>
      <c r="AB90" s="90"/>
      <c r="AC90" s="14"/>
      <c r="AD90" s="88"/>
      <c r="AE90" s="88"/>
      <c r="AF90" s="90"/>
      <c r="AG90" s="14"/>
      <c r="AH90" s="88"/>
      <c r="AI90" s="88"/>
      <c r="AJ90" s="90"/>
    </row>
    <row r="91" spans="1:36" x14ac:dyDescent="0.25">
      <c r="B91" s="5" t="s">
        <v>111</v>
      </c>
      <c r="C91" s="82">
        <f t="shared" si="20"/>
        <v>225000</v>
      </c>
      <c r="D91" s="18"/>
      <c r="E91" s="70">
        <v>30000</v>
      </c>
      <c r="F91" s="71">
        <v>75000</v>
      </c>
      <c r="G91" s="18">
        <v>75000</v>
      </c>
      <c r="H91" s="70">
        <v>30000</v>
      </c>
      <c r="I91" s="70">
        <v>15000</v>
      </c>
      <c r="J91" s="71"/>
      <c r="K91" s="10"/>
      <c r="L91" s="11"/>
      <c r="M91" s="14"/>
      <c r="N91" s="88"/>
      <c r="O91" s="88"/>
      <c r="P91" s="90"/>
      <c r="U91" s="14"/>
      <c r="V91" s="88"/>
      <c r="W91" s="88"/>
      <c r="X91" s="90"/>
      <c r="Y91" s="14"/>
      <c r="Z91" s="88"/>
      <c r="AA91" s="88"/>
      <c r="AB91" s="90"/>
      <c r="AC91" s="14"/>
      <c r="AD91" s="88"/>
      <c r="AE91" s="88"/>
      <c r="AF91" s="90"/>
      <c r="AG91" s="14"/>
      <c r="AH91" s="88"/>
      <c r="AI91" s="88"/>
      <c r="AJ91" s="90"/>
    </row>
    <row r="92" spans="1:36" x14ac:dyDescent="0.25">
      <c r="B92" t="s">
        <v>23</v>
      </c>
      <c r="C92" s="82">
        <f t="shared" si="20"/>
        <v>35000</v>
      </c>
      <c r="D92" s="18"/>
      <c r="E92" s="70"/>
      <c r="F92" s="71">
        <v>10000</v>
      </c>
      <c r="G92" s="18">
        <v>5000</v>
      </c>
      <c r="H92" s="70">
        <v>5000</v>
      </c>
      <c r="I92" s="70">
        <v>5000</v>
      </c>
      <c r="J92" s="71">
        <v>10000</v>
      </c>
      <c r="K92" s="10"/>
      <c r="L92" s="11"/>
      <c r="M92" s="14"/>
      <c r="N92" s="88"/>
      <c r="O92" s="88"/>
      <c r="P92" s="90"/>
      <c r="U92" s="14"/>
      <c r="V92" s="88"/>
      <c r="W92" s="88"/>
      <c r="X92" s="90"/>
      <c r="Y92" s="14"/>
      <c r="Z92" s="88"/>
      <c r="AA92" s="88"/>
      <c r="AB92" s="90"/>
      <c r="AC92" s="14"/>
      <c r="AD92" s="88"/>
      <c r="AE92" s="88"/>
      <c r="AF92" s="90"/>
      <c r="AG92" s="14"/>
      <c r="AH92" s="88"/>
      <c r="AI92" s="88"/>
      <c r="AJ92" s="90"/>
    </row>
    <row r="93" spans="1:36" x14ac:dyDescent="0.25">
      <c r="B93" t="s">
        <v>53</v>
      </c>
      <c r="C93" s="81">
        <f>SUM(C94:C95)</f>
        <v>128000</v>
      </c>
      <c r="D93" s="18"/>
      <c r="E93" s="70"/>
      <c r="F93" s="71"/>
      <c r="G93" s="18"/>
      <c r="H93" s="70"/>
      <c r="I93" s="70"/>
      <c r="J93" s="71"/>
      <c r="K93" s="10"/>
      <c r="L93" s="11"/>
      <c r="M93" s="14"/>
      <c r="N93" s="88"/>
      <c r="O93" s="88"/>
      <c r="P93" s="90"/>
      <c r="U93" s="18">
        <f>SUM(D94:F95)</f>
        <v>78000</v>
      </c>
      <c r="V93" s="70">
        <f>SUM(G94:J95)</f>
        <v>50000</v>
      </c>
      <c r="W93" s="70">
        <f>SUM(K94:K95)</f>
        <v>0</v>
      </c>
      <c r="X93" s="71">
        <f>SUM(U93:W93)</f>
        <v>128000</v>
      </c>
      <c r="Y93" s="14"/>
      <c r="Z93" s="88"/>
      <c r="AA93" s="88"/>
      <c r="AB93" s="90"/>
      <c r="AC93" s="14"/>
      <c r="AD93" s="88"/>
      <c r="AE93" s="88"/>
      <c r="AF93" s="90"/>
      <c r="AG93" s="14"/>
      <c r="AH93" s="88"/>
      <c r="AI93" s="88"/>
      <c r="AJ93" s="90"/>
    </row>
    <row r="94" spans="1:36" x14ac:dyDescent="0.25">
      <c r="B94" t="s">
        <v>86</v>
      </c>
      <c r="C94" s="82">
        <f t="shared" ref="C94:C95" si="21">SUM(D94:K94)</f>
        <v>125000</v>
      </c>
      <c r="D94" s="14"/>
      <c r="E94" s="70">
        <v>45000</v>
      </c>
      <c r="F94" s="71">
        <v>30000</v>
      </c>
      <c r="G94" s="18">
        <v>20000</v>
      </c>
      <c r="H94" s="70">
        <v>15000</v>
      </c>
      <c r="I94" s="70">
        <v>10000</v>
      </c>
      <c r="J94" s="71">
        <v>5000</v>
      </c>
      <c r="K94" s="10"/>
      <c r="L94" s="11"/>
      <c r="M94" s="14"/>
      <c r="N94" s="88"/>
      <c r="O94" s="88"/>
      <c r="P94" s="90"/>
      <c r="U94" s="14"/>
      <c r="V94" s="88"/>
      <c r="W94" s="88"/>
      <c r="X94" s="90"/>
      <c r="Y94" s="14"/>
      <c r="Z94" s="88"/>
      <c r="AA94" s="88"/>
      <c r="AB94" s="90"/>
      <c r="AC94" s="14"/>
      <c r="AD94" s="88"/>
      <c r="AE94" s="88"/>
      <c r="AF94" s="90"/>
      <c r="AG94" s="14"/>
      <c r="AH94" s="88"/>
      <c r="AI94" s="88"/>
      <c r="AJ94" s="90"/>
    </row>
    <row r="95" spans="1:36" x14ac:dyDescent="0.25">
      <c r="B95" t="s">
        <v>87</v>
      </c>
      <c r="C95" s="82">
        <f t="shared" si="21"/>
        <v>3000</v>
      </c>
      <c r="D95" s="18"/>
      <c r="E95" s="70">
        <v>3000</v>
      </c>
      <c r="F95" s="71"/>
      <c r="G95" s="18"/>
      <c r="H95" s="70"/>
      <c r="I95" s="70"/>
      <c r="J95" s="71"/>
      <c r="K95" s="10"/>
      <c r="L95" s="11"/>
      <c r="M95" s="14"/>
      <c r="N95" s="88"/>
      <c r="O95" s="88"/>
      <c r="P95" s="90"/>
      <c r="U95" s="14"/>
      <c r="V95" s="88"/>
      <c r="W95" s="88"/>
      <c r="X95" s="90"/>
      <c r="Y95" s="14"/>
      <c r="Z95" s="88"/>
      <c r="AA95" s="88"/>
      <c r="AB95" s="90"/>
      <c r="AC95" s="14"/>
      <c r="AD95" s="88"/>
      <c r="AE95" s="88"/>
      <c r="AF95" s="90"/>
      <c r="AG95" s="14"/>
      <c r="AH95" s="88"/>
      <c r="AI95" s="88"/>
      <c r="AJ95" s="90"/>
    </row>
    <row r="96" spans="1:36" x14ac:dyDescent="0.25">
      <c r="B96" t="s">
        <v>73</v>
      </c>
      <c r="C96" s="81">
        <f>SUM(C97:C99)</f>
        <v>31000</v>
      </c>
      <c r="D96" s="18"/>
      <c r="E96" s="70"/>
      <c r="F96" s="71"/>
      <c r="G96" s="18"/>
      <c r="H96" s="70"/>
      <c r="I96" s="70"/>
      <c r="J96" s="71"/>
      <c r="K96" s="10"/>
      <c r="L96" s="11"/>
      <c r="M96" s="14"/>
      <c r="N96" s="88"/>
      <c r="O96" s="88"/>
      <c r="P96" s="90"/>
      <c r="U96" s="14"/>
      <c r="V96" s="88"/>
      <c r="W96" s="88"/>
      <c r="X96" s="90"/>
      <c r="Y96" s="18">
        <f>SUM(D97:F99)</f>
        <v>18000</v>
      </c>
      <c r="Z96" s="70">
        <f>SUM(G97:J99)</f>
        <v>13000</v>
      </c>
      <c r="AA96" s="70">
        <f>SUM(K97:K99)</f>
        <v>0</v>
      </c>
      <c r="AB96" s="71">
        <f>SUM(Y96:AA96)</f>
        <v>31000</v>
      </c>
      <c r="AC96" s="14"/>
      <c r="AD96" s="88"/>
      <c r="AE96" s="88"/>
      <c r="AF96" s="90"/>
      <c r="AG96" s="14"/>
      <c r="AH96" s="88"/>
      <c r="AI96" s="88"/>
      <c r="AJ96" s="90"/>
    </row>
    <row r="97" spans="1:36" x14ac:dyDescent="0.25">
      <c r="B97" t="s">
        <v>8</v>
      </c>
      <c r="C97" s="82">
        <f t="shared" ref="C97:C99" si="22">SUM(D97:K97)</f>
        <v>2000</v>
      </c>
      <c r="D97" s="18"/>
      <c r="E97" s="70">
        <v>2000</v>
      </c>
      <c r="F97" s="71"/>
      <c r="G97" s="18"/>
      <c r="H97" s="70"/>
      <c r="I97" s="70"/>
      <c r="J97" s="71"/>
      <c r="K97" s="10"/>
      <c r="L97" s="11"/>
      <c r="M97" s="14"/>
      <c r="N97" s="88"/>
      <c r="O97" s="88"/>
      <c r="P97" s="90"/>
      <c r="U97" s="14"/>
      <c r="V97" s="88"/>
      <c r="W97" s="88"/>
      <c r="X97" s="90"/>
      <c r="Y97" s="14"/>
      <c r="Z97" s="88"/>
      <c r="AA97" s="88"/>
      <c r="AB97" s="90"/>
      <c r="AC97" s="14"/>
      <c r="AD97" s="88"/>
      <c r="AE97" s="88"/>
      <c r="AF97" s="90"/>
      <c r="AG97" s="14"/>
      <c r="AH97" s="88"/>
      <c r="AI97" s="88"/>
      <c r="AJ97" s="90"/>
    </row>
    <row r="98" spans="1:36" x14ac:dyDescent="0.25">
      <c r="B98" t="s">
        <v>13</v>
      </c>
      <c r="C98" s="82">
        <f t="shared" si="22"/>
        <v>20000</v>
      </c>
      <c r="D98" s="18"/>
      <c r="E98" s="70">
        <v>10000</v>
      </c>
      <c r="F98" s="71"/>
      <c r="G98" s="18"/>
      <c r="H98" s="70">
        <v>10000</v>
      </c>
      <c r="I98" s="70"/>
      <c r="J98" s="71"/>
      <c r="K98" s="10"/>
      <c r="L98" s="11"/>
      <c r="M98" s="14"/>
      <c r="N98" s="88"/>
      <c r="O98" s="88"/>
      <c r="P98" s="90"/>
      <c r="U98" s="14"/>
      <c r="V98" s="88"/>
      <c r="W98" s="88"/>
      <c r="X98" s="90"/>
      <c r="Y98" s="14"/>
      <c r="Z98" s="88"/>
      <c r="AA98" s="88"/>
      <c r="AB98" s="90"/>
      <c r="AC98" s="14"/>
      <c r="AD98" s="88"/>
      <c r="AE98" s="88"/>
      <c r="AF98" s="90"/>
      <c r="AG98" s="14"/>
      <c r="AH98" s="88"/>
      <c r="AI98" s="88"/>
      <c r="AJ98" s="90"/>
    </row>
    <row r="99" spans="1:36" x14ac:dyDescent="0.25">
      <c r="B99" t="s">
        <v>12</v>
      </c>
      <c r="C99" s="82">
        <f t="shared" si="22"/>
        <v>9000</v>
      </c>
      <c r="D99" s="18"/>
      <c r="E99" s="70">
        <v>3000</v>
      </c>
      <c r="F99" s="71">
        <v>3000</v>
      </c>
      <c r="G99" s="18">
        <v>2000</v>
      </c>
      <c r="H99" s="70">
        <v>1000</v>
      </c>
      <c r="I99" s="70"/>
      <c r="J99" s="71"/>
      <c r="K99" s="10"/>
      <c r="L99" s="11"/>
      <c r="M99" s="14"/>
      <c r="N99" s="88"/>
      <c r="O99" s="88"/>
      <c r="P99" s="90"/>
      <c r="U99" s="14"/>
      <c r="V99" s="88"/>
      <c r="W99" s="88"/>
      <c r="X99" s="90"/>
      <c r="Y99" s="14"/>
      <c r="Z99" s="88"/>
      <c r="AA99" s="88"/>
      <c r="AB99" s="90"/>
      <c r="AC99" s="14"/>
      <c r="AD99" s="88"/>
      <c r="AE99" s="88"/>
      <c r="AF99" s="90"/>
      <c r="AG99" s="14"/>
      <c r="AH99" s="88"/>
      <c r="AI99" s="88"/>
      <c r="AJ99" s="90"/>
    </row>
    <row r="100" spans="1:36" x14ac:dyDescent="0.25">
      <c r="B100" t="s">
        <v>61</v>
      </c>
      <c r="C100" s="81">
        <f>SUM(C101:C103)</f>
        <v>36000</v>
      </c>
      <c r="D100" s="18"/>
      <c r="E100" s="70"/>
      <c r="F100" s="71"/>
      <c r="G100" s="18"/>
      <c r="H100" s="70"/>
      <c r="I100" s="70"/>
      <c r="J100" s="71"/>
      <c r="K100" s="10"/>
      <c r="L100" s="11"/>
      <c r="M100" s="14"/>
      <c r="N100" s="88"/>
      <c r="O100" s="88"/>
      <c r="P100" s="90"/>
      <c r="U100" s="14"/>
      <c r="V100" s="88"/>
      <c r="W100" s="88"/>
      <c r="X100" s="90"/>
      <c r="Y100" s="14"/>
      <c r="Z100" s="88"/>
      <c r="AA100" s="88"/>
      <c r="AB100" s="90"/>
      <c r="AC100" s="18">
        <f>SUM(D101:F103)</f>
        <v>9000</v>
      </c>
      <c r="AD100" s="70">
        <f>SUM(G101:J103)</f>
        <v>12000</v>
      </c>
      <c r="AE100" s="70">
        <f>SUM(K101:K103)</f>
        <v>15000</v>
      </c>
      <c r="AF100" s="71">
        <f>SUM(AC100:AE100)</f>
        <v>36000</v>
      </c>
      <c r="AG100" s="14"/>
      <c r="AH100" s="88"/>
      <c r="AI100" s="88"/>
      <c r="AJ100" s="90"/>
    </row>
    <row r="101" spans="1:36" x14ac:dyDescent="0.25">
      <c r="B101" t="s">
        <v>36</v>
      </c>
      <c r="C101" s="82">
        <f t="shared" ref="C101:C103" si="23">SUM(D101:K101)</f>
        <v>5000</v>
      </c>
      <c r="D101" s="18"/>
      <c r="E101" s="70">
        <v>5000</v>
      </c>
      <c r="F101" s="71"/>
      <c r="G101" s="18"/>
      <c r="H101" s="70"/>
      <c r="I101" s="70"/>
      <c r="J101" s="71"/>
      <c r="K101" s="10"/>
      <c r="L101" s="11"/>
      <c r="M101" s="14"/>
      <c r="N101" s="88"/>
      <c r="O101" s="88"/>
      <c r="P101" s="90"/>
      <c r="U101" s="14"/>
      <c r="V101" s="88"/>
      <c r="W101" s="88"/>
      <c r="X101" s="90"/>
      <c r="Y101" s="14"/>
      <c r="Z101" s="88"/>
      <c r="AA101" s="88"/>
      <c r="AB101" s="90"/>
      <c r="AC101" s="14"/>
      <c r="AD101" s="88"/>
      <c r="AE101" s="88"/>
      <c r="AF101" s="90"/>
      <c r="AG101" s="14"/>
      <c r="AH101" s="88"/>
      <c r="AI101" s="88"/>
      <c r="AJ101" s="90"/>
    </row>
    <row r="102" spans="1:36" x14ac:dyDescent="0.25">
      <c r="B102" t="s">
        <v>35</v>
      </c>
      <c r="C102" s="82">
        <f t="shared" si="23"/>
        <v>6000</v>
      </c>
      <c r="D102" s="18"/>
      <c r="E102" s="70">
        <v>2000</v>
      </c>
      <c r="F102" s="71">
        <v>2000</v>
      </c>
      <c r="G102" s="18">
        <v>1000</v>
      </c>
      <c r="H102" s="70">
        <v>1000</v>
      </c>
      <c r="I102" s="70"/>
      <c r="J102" s="71"/>
      <c r="K102" s="10"/>
      <c r="L102" s="11"/>
      <c r="M102" s="14"/>
      <c r="N102" s="88"/>
      <c r="O102" s="88"/>
      <c r="P102" s="90"/>
      <c r="U102" s="14"/>
      <c r="V102" s="88"/>
      <c r="W102" s="88"/>
      <c r="X102" s="90"/>
      <c r="Y102" s="14"/>
      <c r="Z102" s="88"/>
      <c r="AA102" s="88"/>
      <c r="AB102" s="90"/>
      <c r="AC102" s="14"/>
      <c r="AD102" s="88"/>
      <c r="AE102" s="88"/>
      <c r="AF102" s="90"/>
      <c r="AG102" s="14"/>
      <c r="AH102" s="88"/>
      <c r="AI102" s="88"/>
      <c r="AJ102" s="90"/>
    </row>
    <row r="103" spans="1:36" x14ac:dyDescent="0.25">
      <c r="B103" t="s">
        <v>26</v>
      </c>
      <c r="C103" s="82">
        <f t="shared" si="23"/>
        <v>25000</v>
      </c>
      <c r="D103" s="18"/>
      <c r="E103" s="70"/>
      <c r="F103" s="71"/>
      <c r="G103" s="18"/>
      <c r="H103" s="70"/>
      <c r="I103" s="70"/>
      <c r="J103" s="71">
        <v>10000</v>
      </c>
      <c r="K103" s="10">
        <v>15000</v>
      </c>
      <c r="L103" s="11"/>
      <c r="M103" s="14"/>
      <c r="N103" s="88"/>
      <c r="O103" s="88"/>
      <c r="P103" s="90"/>
      <c r="U103" s="14"/>
      <c r="V103" s="88"/>
      <c r="W103" s="88"/>
      <c r="X103" s="90"/>
      <c r="Y103" s="14"/>
      <c r="Z103" s="88"/>
      <c r="AA103" s="88"/>
      <c r="AB103" s="90"/>
      <c r="AC103" s="14"/>
      <c r="AD103" s="88"/>
      <c r="AE103" s="88"/>
      <c r="AF103" s="90"/>
      <c r="AG103" s="14"/>
      <c r="AH103" s="88"/>
      <c r="AI103" s="88"/>
      <c r="AJ103" s="90"/>
    </row>
    <row r="104" spans="1:36" x14ac:dyDescent="0.25">
      <c r="C104" s="2"/>
      <c r="D104" s="18"/>
      <c r="E104" s="70"/>
      <c r="F104" s="71"/>
      <c r="G104" s="18"/>
      <c r="H104" s="70"/>
      <c r="I104" s="70"/>
      <c r="J104" s="71"/>
      <c r="K104" s="10"/>
      <c r="L104" s="11"/>
      <c r="M104" s="14"/>
      <c r="N104" s="88"/>
      <c r="O104" s="88"/>
      <c r="P104" s="90"/>
      <c r="U104" s="14"/>
      <c r="V104" s="88"/>
      <c r="W104" s="88"/>
      <c r="X104" s="90"/>
      <c r="Y104" s="14"/>
      <c r="Z104" s="88"/>
      <c r="AA104" s="88"/>
      <c r="AB104" s="90"/>
      <c r="AC104" s="14"/>
      <c r="AD104" s="88"/>
      <c r="AE104" s="88"/>
      <c r="AF104" s="90"/>
      <c r="AG104" s="14"/>
      <c r="AH104" s="88"/>
      <c r="AI104" s="88"/>
      <c r="AJ104" s="90"/>
    </row>
    <row r="105" spans="1:36" x14ac:dyDescent="0.25">
      <c r="A105" s="26" t="s">
        <v>107</v>
      </c>
      <c r="B105" s="25"/>
      <c r="C105" s="27">
        <f t="shared" ref="C105:C106" si="24">SUM(D105:K105)</f>
        <v>673000</v>
      </c>
      <c r="D105" s="44"/>
      <c r="E105" s="61"/>
      <c r="F105" s="62">
        <f>SUM(D106:F106)</f>
        <v>279000</v>
      </c>
      <c r="G105" s="44"/>
      <c r="H105" s="61"/>
      <c r="I105" s="61"/>
      <c r="J105" s="62">
        <f>SUM(G106:J106)</f>
        <v>354000</v>
      </c>
      <c r="K105" s="57">
        <f>K106</f>
        <v>40000</v>
      </c>
      <c r="L105" s="11"/>
      <c r="M105" s="14"/>
      <c r="N105" s="88"/>
      <c r="O105" s="88"/>
      <c r="P105" s="90"/>
      <c r="U105" s="14"/>
      <c r="V105" s="88"/>
      <c r="W105" s="88"/>
      <c r="X105" s="90"/>
      <c r="Y105" s="14"/>
      <c r="Z105" s="88"/>
      <c r="AA105" s="88"/>
      <c r="AB105" s="90"/>
      <c r="AC105" s="14"/>
      <c r="AD105" s="88"/>
      <c r="AE105" s="88"/>
      <c r="AF105" s="90"/>
      <c r="AG105" s="14"/>
      <c r="AH105" s="88"/>
      <c r="AI105" s="88"/>
      <c r="AJ105" s="90"/>
    </row>
    <row r="106" spans="1:36" x14ac:dyDescent="0.25">
      <c r="A106" s="26" t="s">
        <v>89</v>
      </c>
      <c r="B106" s="25" t="s">
        <v>90</v>
      </c>
      <c r="C106" s="27">
        <f t="shared" si="24"/>
        <v>673000</v>
      </c>
      <c r="D106" s="67">
        <f>SUM(D107:D128)</f>
        <v>0</v>
      </c>
      <c r="E106" s="68">
        <f>SUM(E107:E128)</f>
        <v>112000</v>
      </c>
      <c r="F106" s="69">
        <f>SUM(F107:F128)</f>
        <v>167000</v>
      </c>
      <c r="G106" s="67">
        <f>SUM(G107:G128)</f>
        <v>150000</v>
      </c>
      <c r="H106" s="68">
        <f>SUM(H107:H128)</f>
        <v>99000</v>
      </c>
      <c r="I106" s="68">
        <f>SUM(I107:I128)</f>
        <v>65000</v>
      </c>
      <c r="J106" s="69">
        <f>SUM(J107:J128)</f>
        <v>40000</v>
      </c>
      <c r="K106" s="28">
        <f>SUM(K107:K128)</f>
        <v>40000</v>
      </c>
      <c r="L106" s="11"/>
      <c r="M106" s="14"/>
      <c r="N106" s="88"/>
      <c r="O106" s="88"/>
      <c r="P106" s="90"/>
      <c r="U106" s="14"/>
      <c r="V106" s="88"/>
      <c r="W106" s="88"/>
      <c r="X106" s="90"/>
      <c r="Y106" s="14"/>
      <c r="Z106" s="88"/>
      <c r="AA106" s="88"/>
      <c r="AB106" s="90"/>
      <c r="AC106" s="14"/>
      <c r="AD106" s="88"/>
      <c r="AE106" s="88"/>
      <c r="AF106" s="90"/>
      <c r="AG106" s="14"/>
      <c r="AH106" s="88"/>
      <c r="AI106" s="88"/>
      <c r="AJ106" s="90"/>
    </row>
    <row r="107" spans="1:36" x14ac:dyDescent="0.25">
      <c r="B107" t="s">
        <v>109</v>
      </c>
      <c r="C107" s="81">
        <f>SUM(C108:C114)</f>
        <v>218000</v>
      </c>
      <c r="D107" s="18"/>
      <c r="E107" s="70"/>
      <c r="F107" s="71"/>
      <c r="G107" s="18"/>
      <c r="H107" s="70"/>
      <c r="I107" s="70"/>
      <c r="J107" s="71"/>
      <c r="K107" s="10"/>
      <c r="L107" s="11"/>
      <c r="M107" s="14"/>
      <c r="N107" s="88"/>
      <c r="O107" s="88"/>
      <c r="P107" s="90"/>
      <c r="Q107" s="2">
        <f>SUM(D108:F114)</f>
        <v>59000</v>
      </c>
      <c r="R107" s="2">
        <f>SUM(G108:J114)</f>
        <v>134000</v>
      </c>
      <c r="S107" s="2">
        <f>SUM(K108:K114)</f>
        <v>25000</v>
      </c>
      <c r="T107" s="2">
        <f>SUM(Q107:S107)</f>
        <v>218000</v>
      </c>
      <c r="U107" s="14"/>
      <c r="V107" s="88"/>
      <c r="W107" s="88"/>
      <c r="X107" s="90"/>
      <c r="Y107" s="14"/>
      <c r="Z107" s="88"/>
      <c r="AA107" s="88"/>
      <c r="AB107" s="90"/>
      <c r="AC107" s="14"/>
      <c r="AD107" s="88"/>
      <c r="AE107" s="88"/>
      <c r="AF107" s="90"/>
      <c r="AG107" s="14"/>
      <c r="AH107" s="88"/>
      <c r="AI107" s="88"/>
      <c r="AJ107" s="90"/>
    </row>
    <row r="108" spans="1:36" x14ac:dyDescent="0.25">
      <c r="B108" t="s">
        <v>5</v>
      </c>
      <c r="C108" s="82">
        <f t="shared" ref="C108:C117" si="25">SUM(D108:K108)</f>
        <v>63000</v>
      </c>
      <c r="D108" s="18"/>
      <c r="E108" s="70">
        <v>12000</v>
      </c>
      <c r="F108" s="71">
        <v>12000</v>
      </c>
      <c r="G108" s="18">
        <v>12000</v>
      </c>
      <c r="H108" s="70">
        <v>12000</v>
      </c>
      <c r="I108" s="70">
        <v>10000</v>
      </c>
      <c r="J108" s="71">
        <v>5000</v>
      </c>
      <c r="K108" s="10"/>
      <c r="L108" s="11"/>
      <c r="M108" s="14"/>
      <c r="N108" s="88"/>
      <c r="O108" s="88"/>
      <c r="P108" s="90"/>
      <c r="U108" s="14"/>
      <c r="V108" s="88"/>
      <c r="W108" s="88"/>
      <c r="X108" s="90"/>
      <c r="Y108" s="14"/>
      <c r="Z108" s="88"/>
      <c r="AA108" s="88"/>
      <c r="AB108" s="90"/>
      <c r="AC108" s="14"/>
      <c r="AD108" s="88"/>
      <c r="AE108" s="88"/>
      <c r="AF108" s="90"/>
      <c r="AG108" s="14"/>
      <c r="AH108" s="88"/>
      <c r="AI108" s="88"/>
      <c r="AJ108" s="90"/>
    </row>
    <row r="109" spans="1:36" x14ac:dyDescent="0.25">
      <c r="B109" t="s">
        <v>6</v>
      </c>
      <c r="C109" s="82">
        <f t="shared" si="25"/>
        <v>20000</v>
      </c>
      <c r="D109" s="18"/>
      <c r="E109" s="70"/>
      <c r="F109" s="71">
        <v>5000</v>
      </c>
      <c r="G109" s="18">
        <v>5000</v>
      </c>
      <c r="H109" s="70">
        <v>5000</v>
      </c>
      <c r="I109" s="70">
        <v>5000</v>
      </c>
      <c r="J109" s="90"/>
      <c r="K109" s="10"/>
      <c r="L109" s="11"/>
      <c r="M109" s="14"/>
      <c r="N109" s="88"/>
      <c r="O109" s="88"/>
      <c r="P109" s="90"/>
      <c r="U109" s="14"/>
      <c r="V109" s="88"/>
      <c r="W109" s="88"/>
      <c r="X109" s="90"/>
      <c r="Y109" s="14"/>
      <c r="Z109" s="88"/>
      <c r="AA109" s="88"/>
      <c r="AB109" s="90"/>
      <c r="AC109" s="14"/>
      <c r="AD109" s="88"/>
      <c r="AE109" s="88"/>
      <c r="AF109" s="90"/>
      <c r="AG109" s="14"/>
      <c r="AH109" s="88"/>
      <c r="AI109" s="88"/>
      <c r="AJ109" s="90"/>
    </row>
    <row r="110" spans="1:36" x14ac:dyDescent="0.25">
      <c r="B110" t="s">
        <v>33</v>
      </c>
      <c r="C110" s="82">
        <f t="shared" si="25"/>
        <v>30000</v>
      </c>
      <c r="D110" s="18"/>
      <c r="E110" s="70"/>
      <c r="F110" s="71">
        <v>5000</v>
      </c>
      <c r="G110" s="18"/>
      <c r="H110" s="70">
        <v>10000</v>
      </c>
      <c r="I110" s="70"/>
      <c r="J110" s="71">
        <v>10000</v>
      </c>
      <c r="K110" s="10">
        <v>5000</v>
      </c>
      <c r="L110" s="11"/>
      <c r="M110" s="14"/>
      <c r="N110" s="88"/>
      <c r="O110" s="88"/>
      <c r="P110" s="90"/>
      <c r="U110" s="14"/>
      <c r="V110" s="88"/>
      <c r="W110" s="88"/>
      <c r="X110" s="90"/>
      <c r="Y110" s="14"/>
      <c r="Z110" s="88"/>
      <c r="AA110" s="88"/>
      <c r="AB110" s="90"/>
      <c r="AC110" s="14"/>
      <c r="AD110" s="88"/>
      <c r="AE110" s="88"/>
      <c r="AF110" s="90"/>
      <c r="AG110" s="14"/>
      <c r="AH110" s="88"/>
      <c r="AI110" s="88"/>
      <c r="AJ110" s="90"/>
    </row>
    <row r="111" spans="1:36" x14ac:dyDescent="0.25">
      <c r="B111" t="s">
        <v>108</v>
      </c>
      <c r="C111" s="82">
        <f t="shared" si="25"/>
        <v>60000</v>
      </c>
      <c r="D111" s="18"/>
      <c r="E111" s="70"/>
      <c r="F111" s="71">
        <v>20000</v>
      </c>
      <c r="G111" s="18"/>
      <c r="H111" s="70"/>
      <c r="I111" s="70">
        <v>20000</v>
      </c>
      <c r="J111" s="71"/>
      <c r="K111" s="10">
        <v>20000</v>
      </c>
      <c r="L111" s="11"/>
      <c r="M111" s="14"/>
      <c r="N111" s="88"/>
      <c r="O111" s="88"/>
      <c r="P111" s="90"/>
      <c r="U111" s="14"/>
      <c r="V111" s="88"/>
      <c r="W111" s="88"/>
      <c r="X111" s="90"/>
      <c r="Y111" s="14"/>
      <c r="Z111" s="88"/>
      <c r="AA111" s="88"/>
      <c r="AB111" s="90"/>
      <c r="AC111" s="14"/>
      <c r="AD111" s="88"/>
      <c r="AE111" s="88"/>
      <c r="AF111" s="90"/>
      <c r="AG111" s="14"/>
      <c r="AH111" s="88"/>
      <c r="AI111" s="88"/>
      <c r="AJ111" s="90"/>
    </row>
    <row r="112" spans="1:36" x14ac:dyDescent="0.25">
      <c r="B112" t="s">
        <v>38</v>
      </c>
      <c r="C112" s="82">
        <f t="shared" si="25"/>
        <v>10000</v>
      </c>
      <c r="D112" s="18"/>
      <c r="E112" s="70"/>
      <c r="F112" s="71"/>
      <c r="G112" s="18">
        <v>10000</v>
      </c>
      <c r="H112" s="70"/>
      <c r="I112" s="70"/>
      <c r="J112" s="71"/>
      <c r="K112" s="10"/>
      <c r="L112" s="11"/>
      <c r="M112" s="14"/>
      <c r="N112" s="88"/>
      <c r="O112" s="88"/>
      <c r="P112" s="90"/>
      <c r="U112" s="14"/>
      <c r="V112" s="88"/>
      <c r="W112" s="88"/>
      <c r="X112" s="90"/>
      <c r="Y112" s="14"/>
      <c r="Z112" s="88"/>
      <c r="AA112" s="88"/>
      <c r="AB112" s="90"/>
      <c r="AC112" s="14"/>
      <c r="AD112" s="88"/>
      <c r="AE112" s="88"/>
      <c r="AF112" s="90"/>
      <c r="AG112" s="14"/>
      <c r="AH112" s="88"/>
      <c r="AI112" s="88"/>
      <c r="AJ112" s="90"/>
    </row>
    <row r="113" spans="2:36" x14ac:dyDescent="0.25">
      <c r="B113" t="s">
        <v>39</v>
      </c>
      <c r="C113" s="82">
        <f t="shared" si="25"/>
        <v>15000</v>
      </c>
      <c r="D113" s="18"/>
      <c r="E113" s="70"/>
      <c r="F113" s="71">
        <v>5000</v>
      </c>
      <c r="G113" s="18"/>
      <c r="H113" s="70">
        <v>10000</v>
      </c>
      <c r="I113" s="70"/>
      <c r="J113" s="71"/>
      <c r="K113" s="10"/>
      <c r="L113" s="11"/>
      <c r="M113" s="14"/>
      <c r="N113" s="88"/>
      <c r="O113" s="88"/>
      <c r="P113" s="90"/>
      <c r="U113" s="14"/>
      <c r="V113" s="88"/>
      <c r="W113" s="88"/>
      <c r="X113" s="90"/>
      <c r="Y113" s="14"/>
      <c r="Z113" s="88"/>
      <c r="AA113" s="88"/>
      <c r="AB113" s="90"/>
      <c r="AC113" s="14"/>
      <c r="AD113" s="88"/>
      <c r="AE113" s="88"/>
      <c r="AF113" s="90"/>
      <c r="AG113" s="14"/>
      <c r="AH113" s="88"/>
      <c r="AI113" s="88"/>
      <c r="AJ113" s="90"/>
    </row>
    <row r="114" spans="2:36" x14ac:dyDescent="0.25">
      <c r="B114" t="s">
        <v>40</v>
      </c>
      <c r="C114" s="82">
        <f t="shared" si="25"/>
        <v>20000</v>
      </c>
      <c r="D114" s="18"/>
      <c r="E114" s="70"/>
      <c r="F114" s="71"/>
      <c r="G114" s="18">
        <v>20000</v>
      </c>
      <c r="H114" s="70"/>
      <c r="I114" s="70"/>
      <c r="J114" s="71"/>
      <c r="K114" s="10"/>
      <c r="L114" s="11"/>
      <c r="M114" s="14"/>
      <c r="N114" s="88"/>
      <c r="O114" s="88"/>
      <c r="P114" s="90"/>
      <c r="U114" s="14"/>
      <c r="V114" s="88"/>
      <c r="W114" s="88"/>
      <c r="X114" s="90"/>
      <c r="Y114" s="14"/>
      <c r="Z114" s="88"/>
      <c r="AA114" s="88"/>
      <c r="AB114" s="90"/>
      <c r="AC114" s="14"/>
      <c r="AD114" s="88"/>
      <c r="AE114" s="88"/>
      <c r="AF114" s="90"/>
      <c r="AG114" s="14"/>
      <c r="AH114" s="88"/>
      <c r="AI114" s="88"/>
      <c r="AJ114" s="90"/>
    </row>
    <row r="115" spans="2:36" x14ac:dyDescent="0.25">
      <c r="B115" t="s">
        <v>85</v>
      </c>
      <c r="C115" s="81">
        <f>SUM(C116:C117)</f>
        <v>260000</v>
      </c>
      <c r="D115" s="18"/>
      <c r="E115" s="70"/>
      <c r="F115" s="71"/>
      <c r="G115" s="18"/>
      <c r="H115" s="70"/>
      <c r="I115" s="70"/>
      <c r="J115" s="71"/>
      <c r="K115" s="10"/>
      <c r="L115" s="11"/>
      <c r="M115" s="18">
        <f>SUM(D116:F117)</f>
        <v>115000</v>
      </c>
      <c r="N115" s="70">
        <f>SUM(G116:J117)</f>
        <v>145000</v>
      </c>
      <c r="O115" s="70">
        <f>SUM(K116:K117)</f>
        <v>0</v>
      </c>
      <c r="P115" s="71">
        <f>SUM(M115:O115)</f>
        <v>260000</v>
      </c>
      <c r="U115" s="14"/>
      <c r="V115" s="88"/>
      <c r="W115" s="88"/>
      <c r="X115" s="90"/>
      <c r="Y115" s="14"/>
      <c r="Z115" s="88"/>
      <c r="AA115" s="88"/>
      <c r="AB115" s="90"/>
      <c r="AC115" s="14"/>
      <c r="AD115" s="88"/>
      <c r="AE115" s="88"/>
      <c r="AF115" s="90"/>
      <c r="AG115" s="14"/>
      <c r="AH115" s="88"/>
      <c r="AI115" s="88"/>
      <c r="AJ115" s="90"/>
    </row>
    <row r="116" spans="2:36" x14ac:dyDescent="0.25">
      <c r="B116" s="5" t="s">
        <v>111</v>
      </c>
      <c r="C116" s="82">
        <f t="shared" si="25"/>
        <v>225000</v>
      </c>
      <c r="D116" s="18"/>
      <c r="E116" s="70">
        <v>30000</v>
      </c>
      <c r="F116" s="71">
        <v>75000</v>
      </c>
      <c r="G116" s="18">
        <v>75000</v>
      </c>
      <c r="H116" s="70">
        <v>30000</v>
      </c>
      <c r="I116" s="70">
        <v>15000</v>
      </c>
      <c r="J116" s="71"/>
      <c r="K116" s="10"/>
      <c r="L116" s="11"/>
      <c r="M116" s="14"/>
      <c r="N116" s="88"/>
      <c r="O116" s="88"/>
      <c r="P116" s="90"/>
      <c r="U116" s="14"/>
      <c r="V116" s="88"/>
      <c r="W116" s="88"/>
      <c r="X116" s="90"/>
      <c r="Y116" s="14"/>
      <c r="Z116" s="88"/>
      <c r="AA116" s="88"/>
      <c r="AB116" s="90"/>
      <c r="AC116" s="14"/>
      <c r="AD116" s="88"/>
      <c r="AE116" s="88"/>
      <c r="AF116" s="90"/>
      <c r="AG116" s="14"/>
      <c r="AH116" s="88"/>
      <c r="AI116" s="88"/>
      <c r="AJ116" s="90"/>
    </row>
    <row r="117" spans="2:36" x14ac:dyDescent="0.25">
      <c r="B117" t="s">
        <v>23</v>
      </c>
      <c r="C117" s="82">
        <f t="shared" si="25"/>
        <v>35000</v>
      </c>
      <c r="D117" s="18"/>
      <c r="E117" s="70"/>
      <c r="F117" s="71">
        <v>10000</v>
      </c>
      <c r="G117" s="18">
        <v>5000</v>
      </c>
      <c r="H117" s="70">
        <v>5000</v>
      </c>
      <c r="I117" s="70">
        <v>5000</v>
      </c>
      <c r="J117" s="71">
        <v>10000</v>
      </c>
      <c r="K117" s="10"/>
      <c r="L117" s="11"/>
      <c r="M117" s="14"/>
      <c r="N117" s="88"/>
      <c r="O117" s="88"/>
      <c r="P117" s="90"/>
      <c r="U117" s="14"/>
      <c r="V117" s="88"/>
      <c r="W117" s="88"/>
      <c r="X117" s="90"/>
      <c r="Y117" s="14"/>
      <c r="Z117" s="88"/>
      <c r="AA117" s="88"/>
      <c r="AB117" s="90"/>
      <c r="AC117" s="14"/>
      <c r="AD117" s="88"/>
      <c r="AE117" s="88"/>
      <c r="AF117" s="90"/>
      <c r="AG117" s="14"/>
      <c r="AH117" s="88"/>
      <c r="AI117" s="88"/>
      <c r="AJ117" s="90"/>
    </row>
    <row r="118" spans="2:36" x14ac:dyDescent="0.25">
      <c r="B118" t="s">
        <v>53</v>
      </c>
      <c r="C118" s="81">
        <f>SUM(C119:C120)</f>
        <v>128000</v>
      </c>
      <c r="D118" s="18"/>
      <c r="E118" s="70"/>
      <c r="F118" s="71"/>
      <c r="G118" s="18"/>
      <c r="H118" s="70"/>
      <c r="I118" s="70"/>
      <c r="J118" s="71"/>
      <c r="K118" s="10"/>
      <c r="L118" s="11"/>
      <c r="M118" s="14"/>
      <c r="N118" s="88"/>
      <c r="O118" s="88"/>
      <c r="P118" s="90"/>
      <c r="U118" s="18">
        <f>SUM(D119:F120)</f>
        <v>78000</v>
      </c>
      <c r="V118" s="70">
        <f>SUM(G119:J120)</f>
        <v>50000</v>
      </c>
      <c r="W118" s="70">
        <f>SUM(K119:K120)</f>
        <v>0</v>
      </c>
      <c r="X118" s="71">
        <f>SUM(U118:W118)</f>
        <v>128000</v>
      </c>
      <c r="Y118" s="14"/>
      <c r="Z118" s="88"/>
      <c r="AA118" s="88"/>
      <c r="AB118" s="90"/>
      <c r="AC118" s="14"/>
      <c r="AD118" s="88"/>
      <c r="AE118" s="88"/>
      <c r="AF118" s="90"/>
      <c r="AG118" s="14"/>
      <c r="AH118" s="88"/>
      <c r="AI118" s="88"/>
      <c r="AJ118" s="90"/>
    </row>
    <row r="119" spans="2:36" x14ac:dyDescent="0.25">
      <c r="B119" t="s">
        <v>86</v>
      </c>
      <c r="C119" s="82">
        <f t="shared" ref="C119:C120" si="26">SUM(D119:K119)</f>
        <v>125000</v>
      </c>
      <c r="D119" s="14"/>
      <c r="E119" s="70">
        <v>45000</v>
      </c>
      <c r="F119" s="71">
        <v>30000</v>
      </c>
      <c r="G119" s="18">
        <v>20000</v>
      </c>
      <c r="H119" s="70">
        <v>15000</v>
      </c>
      <c r="I119" s="70">
        <v>10000</v>
      </c>
      <c r="J119" s="71">
        <v>5000</v>
      </c>
      <c r="K119" s="10"/>
      <c r="L119" s="11"/>
      <c r="M119" s="14"/>
      <c r="N119" s="88"/>
      <c r="O119" s="88"/>
      <c r="P119" s="90"/>
      <c r="U119" s="14"/>
      <c r="V119" s="88"/>
      <c r="W119" s="88"/>
      <c r="X119" s="90"/>
      <c r="Y119" s="14"/>
      <c r="Z119" s="88"/>
      <c r="AA119" s="88"/>
      <c r="AB119" s="90"/>
      <c r="AC119" s="14"/>
      <c r="AD119" s="88"/>
      <c r="AE119" s="88"/>
      <c r="AF119" s="90"/>
      <c r="AG119" s="14"/>
      <c r="AH119" s="88"/>
      <c r="AI119" s="88"/>
      <c r="AJ119" s="90"/>
    </row>
    <row r="120" spans="2:36" x14ac:dyDescent="0.25">
      <c r="B120" t="s">
        <v>87</v>
      </c>
      <c r="C120" s="82">
        <f t="shared" si="26"/>
        <v>3000</v>
      </c>
      <c r="D120" s="18"/>
      <c r="E120" s="70">
        <v>3000</v>
      </c>
      <c r="F120" s="71"/>
      <c r="G120" s="18"/>
      <c r="H120" s="70"/>
      <c r="I120" s="70"/>
      <c r="J120" s="71"/>
      <c r="K120" s="10"/>
      <c r="L120" s="11"/>
      <c r="M120" s="14"/>
      <c r="N120" s="88"/>
      <c r="O120" s="88"/>
      <c r="P120" s="90"/>
      <c r="U120" s="14"/>
      <c r="V120" s="88"/>
      <c r="W120" s="88"/>
      <c r="X120" s="90"/>
      <c r="Y120" s="14"/>
      <c r="Z120" s="88"/>
      <c r="AA120" s="88"/>
      <c r="AB120" s="90"/>
      <c r="AC120" s="14"/>
      <c r="AD120" s="88"/>
      <c r="AE120" s="88"/>
      <c r="AF120" s="90"/>
      <c r="AG120" s="14"/>
      <c r="AH120" s="88"/>
      <c r="AI120" s="88"/>
      <c r="AJ120" s="90"/>
    </row>
    <row r="121" spans="2:36" x14ac:dyDescent="0.25">
      <c r="B121" t="s">
        <v>73</v>
      </c>
      <c r="C121" s="81">
        <f>SUM(C122:C124)</f>
        <v>31000</v>
      </c>
      <c r="D121" s="18"/>
      <c r="E121" s="70"/>
      <c r="F121" s="71"/>
      <c r="G121" s="18"/>
      <c r="H121" s="70"/>
      <c r="I121" s="70"/>
      <c r="J121" s="71"/>
      <c r="K121" s="10"/>
      <c r="L121" s="11"/>
      <c r="M121" s="14"/>
      <c r="N121" s="88"/>
      <c r="O121" s="88"/>
      <c r="P121" s="90"/>
      <c r="U121" s="14"/>
      <c r="V121" s="88"/>
      <c r="W121" s="88"/>
      <c r="X121" s="90"/>
      <c r="Y121" s="18">
        <f>SUM(D122:F124)</f>
        <v>18000</v>
      </c>
      <c r="Z121" s="70">
        <f>SUM(G122:J124)</f>
        <v>13000</v>
      </c>
      <c r="AA121" s="70">
        <f>SUM(K122:K124)</f>
        <v>0</v>
      </c>
      <c r="AB121" s="71">
        <f>SUM(Y121:AA121)</f>
        <v>31000</v>
      </c>
      <c r="AC121" s="14"/>
      <c r="AD121" s="88"/>
      <c r="AE121" s="88"/>
      <c r="AF121" s="90"/>
      <c r="AG121" s="14"/>
      <c r="AH121" s="88"/>
      <c r="AI121" s="88"/>
      <c r="AJ121" s="90"/>
    </row>
    <row r="122" spans="2:36" x14ac:dyDescent="0.25">
      <c r="B122" t="s">
        <v>8</v>
      </c>
      <c r="C122" s="82">
        <f t="shared" ref="C122:C124" si="27">SUM(D122:K122)</f>
        <v>2000</v>
      </c>
      <c r="D122" s="18"/>
      <c r="E122" s="70">
        <v>2000</v>
      </c>
      <c r="F122" s="71"/>
      <c r="G122" s="18"/>
      <c r="H122" s="70"/>
      <c r="I122" s="70"/>
      <c r="J122" s="71"/>
      <c r="K122" s="10"/>
      <c r="L122" s="11"/>
      <c r="M122" s="14"/>
      <c r="N122" s="88"/>
      <c r="O122" s="88"/>
      <c r="P122" s="90"/>
      <c r="U122" s="14"/>
      <c r="V122" s="88"/>
      <c r="W122" s="88"/>
      <c r="X122" s="90"/>
      <c r="Y122" s="14"/>
      <c r="Z122" s="88"/>
      <c r="AA122" s="88"/>
      <c r="AB122" s="90"/>
      <c r="AC122" s="14"/>
      <c r="AD122" s="88"/>
      <c r="AE122" s="88"/>
      <c r="AF122" s="90"/>
      <c r="AG122" s="14"/>
      <c r="AH122" s="88"/>
      <c r="AI122" s="88"/>
      <c r="AJ122" s="90"/>
    </row>
    <row r="123" spans="2:36" x14ac:dyDescent="0.25">
      <c r="B123" t="s">
        <v>13</v>
      </c>
      <c r="C123" s="82">
        <f t="shared" si="27"/>
        <v>20000</v>
      </c>
      <c r="D123" s="18"/>
      <c r="E123" s="70">
        <v>10000</v>
      </c>
      <c r="F123" s="71"/>
      <c r="G123" s="18"/>
      <c r="H123" s="70">
        <v>10000</v>
      </c>
      <c r="I123" s="70"/>
      <c r="J123" s="71"/>
      <c r="K123" s="10"/>
      <c r="L123" s="11"/>
      <c r="M123" s="14"/>
      <c r="N123" s="88"/>
      <c r="O123" s="88"/>
      <c r="P123" s="90"/>
      <c r="U123" s="14"/>
      <c r="V123" s="88"/>
      <c r="W123" s="88"/>
      <c r="X123" s="90"/>
      <c r="Y123" s="14"/>
      <c r="Z123" s="88"/>
      <c r="AA123" s="88"/>
      <c r="AB123" s="90"/>
      <c r="AC123" s="14"/>
      <c r="AD123" s="88"/>
      <c r="AE123" s="88"/>
      <c r="AF123" s="90"/>
      <c r="AG123" s="14"/>
      <c r="AH123" s="88"/>
      <c r="AI123" s="88"/>
      <c r="AJ123" s="90"/>
    </row>
    <row r="124" spans="2:36" x14ac:dyDescent="0.25">
      <c r="B124" t="s">
        <v>12</v>
      </c>
      <c r="C124" s="82">
        <f t="shared" si="27"/>
        <v>9000</v>
      </c>
      <c r="D124" s="18"/>
      <c r="E124" s="70">
        <v>3000</v>
      </c>
      <c r="F124" s="71">
        <v>3000</v>
      </c>
      <c r="G124" s="18">
        <v>2000</v>
      </c>
      <c r="H124" s="70">
        <v>1000</v>
      </c>
      <c r="I124" s="70"/>
      <c r="J124" s="71"/>
      <c r="K124" s="10"/>
      <c r="L124" s="11"/>
      <c r="M124" s="14"/>
      <c r="N124" s="88"/>
      <c r="O124" s="88"/>
      <c r="P124" s="90"/>
      <c r="U124" s="14"/>
      <c r="V124" s="88"/>
      <c r="W124" s="88"/>
      <c r="X124" s="90"/>
      <c r="Y124" s="14"/>
      <c r="Z124" s="88"/>
      <c r="AA124" s="88"/>
      <c r="AB124" s="90"/>
      <c r="AC124" s="14"/>
      <c r="AD124" s="88"/>
      <c r="AE124" s="88"/>
      <c r="AF124" s="90"/>
      <c r="AG124" s="14"/>
      <c r="AH124" s="88"/>
      <c r="AI124" s="88"/>
      <c r="AJ124" s="90"/>
    </row>
    <row r="125" spans="2:36" x14ac:dyDescent="0.25">
      <c r="B125" t="s">
        <v>61</v>
      </c>
      <c r="C125" s="81">
        <f>SUM(C126:C128)</f>
        <v>36000</v>
      </c>
      <c r="D125" s="18"/>
      <c r="E125" s="70"/>
      <c r="F125" s="71"/>
      <c r="G125" s="18"/>
      <c r="H125" s="70"/>
      <c r="I125" s="70"/>
      <c r="J125" s="71"/>
      <c r="K125" s="10"/>
      <c r="L125" s="11"/>
      <c r="M125" s="14"/>
      <c r="N125" s="88"/>
      <c r="O125" s="88"/>
      <c r="P125" s="90"/>
      <c r="U125" s="14"/>
      <c r="V125" s="88"/>
      <c r="W125" s="88"/>
      <c r="X125" s="90"/>
      <c r="Y125" s="14"/>
      <c r="Z125" s="88"/>
      <c r="AA125" s="88"/>
      <c r="AB125" s="90"/>
      <c r="AC125" s="18">
        <f>SUM(D126:F128)</f>
        <v>9000</v>
      </c>
      <c r="AD125" s="70">
        <f>SUM(G126:J128)</f>
        <v>12000</v>
      </c>
      <c r="AE125" s="70">
        <f>SUM(K126:K128)</f>
        <v>15000</v>
      </c>
      <c r="AF125" s="71">
        <f>SUM(AC125:AE125)</f>
        <v>36000</v>
      </c>
      <c r="AG125" s="14"/>
      <c r="AH125" s="88"/>
      <c r="AI125" s="88"/>
      <c r="AJ125" s="90"/>
    </row>
    <row r="126" spans="2:36" x14ac:dyDescent="0.25">
      <c r="B126" t="s">
        <v>36</v>
      </c>
      <c r="C126" s="82">
        <f t="shared" ref="C126:C128" si="28">SUM(D126:K126)</f>
        <v>5000</v>
      </c>
      <c r="D126" s="18"/>
      <c r="E126" s="70">
        <v>5000</v>
      </c>
      <c r="F126" s="71"/>
      <c r="G126" s="18"/>
      <c r="H126" s="70"/>
      <c r="I126" s="70"/>
      <c r="J126" s="71"/>
      <c r="K126" s="10"/>
      <c r="L126" s="11"/>
      <c r="M126" s="14"/>
      <c r="N126" s="88"/>
      <c r="O126" s="88"/>
      <c r="P126" s="90"/>
      <c r="U126" s="14"/>
      <c r="V126" s="88"/>
      <c r="W126" s="88"/>
      <c r="X126" s="90"/>
      <c r="Y126" s="14"/>
      <c r="Z126" s="88"/>
      <c r="AA126" s="88"/>
      <c r="AB126" s="90"/>
      <c r="AC126" s="14"/>
      <c r="AD126" s="88"/>
      <c r="AE126" s="88"/>
      <c r="AF126" s="90"/>
      <c r="AG126" s="14"/>
      <c r="AH126" s="88"/>
      <c r="AI126" s="88"/>
      <c r="AJ126" s="90"/>
    </row>
    <row r="127" spans="2:36" x14ac:dyDescent="0.25">
      <c r="B127" t="s">
        <v>35</v>
      </c>
      <c r="C127" s="82">
        <f t="shared" si="28"/>
        <v>6000</v>
      </c>
      <c r="D127" s="18"/>
      <c r="E127" s="70">
        <v>2000</v>
      </c>
      <c r="F127" s="71">
        <v>2000</v>
      </c>
      <c r="G127" s="18">
        <v>1000</v>
      </c>
      <c r="H127" s="70">
        <v>1000</v>
      </c>
      <c r="I127" s="70"/>
      <c r="J127" s="71"/>
      <c r="K127" s="10"/>
      <c r="L127" s="11"/>
      <c r="M127" s="14"/>
      <c r="N127" s="88"/>
      <c r="O127" s="88"/>
      <c r="P127" s="90"/>
      <c r="U127" s="14"/>
      <c r="V127" s="88"/>
      <c r="W127" s="88"/>
      <c r="X127" s="90"/>
      <c r="Y127" s="14"/>
      <c r="Z127" s="88"/>
      <c r="AA127" s="88"/>
      <c r="AB127" s="90"/>
      <c r="AC127" s="14"/>
      <c r="AD127" s="88"/>
      <c r="AE127" s="88"/>
      <c r="AF127" s="90"/>
      <c r="AG127" s="14"/>
      <c r="AH127" s="88"/>
      <c r="AI127" s="88"/>
      <c r="AJ127" s="90"/>
    </row>
    <row r="128" spans="2:36" x14ac:dyDescent="0.25">
      <c r="B128" t="s">
        <v>26</v>
      </c>
      <c r="C128" s="82">
        <f t="shared" si="28"/>
        <v>25000</v>
      </c>
      <c r="D128" s="19"/>
      <c r="E128" s="21"/>
      <c r="F128" s="74"/>
      <c r="G128" s="19"/>
      <c r="H128" s="21"/>
      <c r="I128" s="21"/>
      <c r="J128" s="74">
        <v>10000</v>
      </c>
      <c r="K128" s="24">
        <v>15000</v>
      </c>
      <c r="L128" s="95"/>
      <c r="M128" s="91"/>
      <c r="N128" s="15"/>
      <c r="O128" s="15"/>
      <c r="P128" s="92"/>
      <c r="U128" s="91"/>
      <c r="V128" s="15"/>
      <c r="W128" s="15"/>
      <c r="X128" s="92"/>
      <c r="Y128" s="91"/>
      <c r="Z128" s="15"/>
      <c r="AA128" s="15"/>
      <c r="AB128" s="92"/>
      <c r="AC128" s="91"/>
      <c r="AD128" s="15"/>
      <c r="AE128" s="15"/>
      <c r="AF128" s="92"/>
      <c r="AG128" s="91"/>
      <c r="AH128" s="15"/>
      <c r="AI128" s="15"/>
      <c r="AJ128" s="92"/>
    </row>
    <row r="129" spans="1:11" x14ac:dyDescent="0.25">
      <c r="C129" s="2"/>
      <c r="D129" s="70"/>
      <c r="E129" s="70"/>
      <c r="F129" s="70"/>
      <c r="G129" s="2"/>
      <c r="H129" s="2"/>
      <c r="I129" s="2"/>
      <c r="J129" s="2"/>
      <c r="K129" s="70"/>
    </row>
    <row r="130" spans="1:11" x14ac:dyDescent="0.25">
      <c r="A130" t="s">
        <v>64</v>
      </c>
    </row>
    <row r="131" spans="1:11" x14ac:dyDescent="0.25">
      <c r="B131" t="s">
        <v>80</v>
      </c>
    </row>
    <row r="132" spans="1:11" x14ac:dyDescent="0.25">
      <c r="B132" t="s">
        <v>81</v>
      </c>
    </row>
    <row r="133" spans="1:11" x14ac:dyDescent="0.25">
      <c r="B133" t="s">
        <v>82</v>
      </c>
    </row>
    <row r="134" spans="1:11" x14ac:dyDescent="0.25">
      <c r="B134" t="s">
        <v>110</v>
      </c>
    </row>
    <row r="135" spans="1:11" x14ac:dyDescent="0.25">
      <c r="B135" t="s">
        <v>76</v>
      </c>
    </row>
    <row r="136" spans="1:11" x14ac:dyDescent="0.25">
      <c r="B136" t="s">
        <v>75</v>
      </c>
    </row>
    <row r="137" spans="1:11" x14ac:dyDescent="0.25">
      <c r="B137" t="s">
        <v>116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9"/>
  <sheetViews>
    <sheetView workbookViewId="0">
      <selection activeCell="C18" sqref="C18"/>
    </sheetView>
    <sheetView tabSelected="1" workbookViewId="1">
      <selection activeCell="B15" sqref="B15"/>
    </sheetView>
    <sheetView workbookViewId="2">
      <selection activeCell="E25" sqref="E25"/>
    </sheetView>
  </sheetViews>
  <sheetFormatPr defaultRowHeight="13.2" x14ac:dyDescent="0.25"/>
  <cols>
    <col min="1" max="1" width="3.6640625" customWidth="1"/>
    <col min="2" max="2" width="25" customWidth="1"/>
    <col min="3" max="5" width="9.109375" bestFit="1" customWidth="1"/>
    <col min="6" max="6" width="9.88671875" customWidth="1"/>
  </cols>
  <sheetData>
    <row r="2" spans="1:6" x14ac:dyDescent="0.25">
      <c r="A2" t="s">
        <v>94</v>
      </c>
    </row>
    <row r="3" spans="1:6" x14ac:dyDescent="0.25">
      <c r="B3" s="76" t="s">
        <v>96</v>
      </c>
      <c r="C3" s="76" t="s">
        <v>95</v>
      </c>
      <c r="D3" s="76">
        <v>2014</v>
      </c>
      <c r="E3" s="76">
        <v>2015</v>
      </c>
      <c r="F3" s="76">
        <v>2016</v>
      </c>
    </row>
    <row r="4" spans="1:6" x14ac:dyDescent="0.25">
      <c r="B4" t="s">
        <v>103</v>
      </c>
      <c r="C4" s="102">
        <f>SUM(D4:F4)</f>
        <v>742000</v>
      </c>
      <c r="D4" s="2">
        <f>'Projekt-Budget'!F6</f>
        <v>729000</v>
      </c>
      <c r="E4" s="2">
        <f>'Projekt-Budget'!J6</f>
        <v>13000</v>
      </c>
      <c r="F4" s="2">
        <f>'Projekt-Budget'!K6</f>
        <v>0</v>
      </c>
    </row>
    <row r="5" spans="1:6" x14ac:dyDescent="0.25">
      <c r="B5" t="s">
        <v>104</v>
      </c>
      <c r="C5" s="102">
        <f t="shared" ref="C5:C8" si="0">SUM(D5:F5)</f>
        <v>621500</v>
      </c>
      <c r="D5" s="2">
        <f>'Projekt-Budget'!F31</f>
        <v>621500</v>
      </c>
      <c r="E5" s="2">
        <f>'Projekt-Budget'!J31</f>
        <v>0</v>
      </c>
      <c r="F5" s="2">
        <f>'Projekt-Budget'!K31</f>
        <v>0</v>
      </c>
    </row>
    <row r="6" spans="1:6" x14ac:dyDescent="0.25">
      <c r="B6" t="s">
        <v>105</v>
      </c>
      <c r="C6" s="102">
        <f t="shared" si="0"/>
        <v>523000</v>
      </c>
      <c r="D6" s="2">
        <f>'Projekt-Budget'!F55</f>
        <v>194000</v>
      </c>
      <c r="E6" s="2">
        <f>'Projekt-Budget'!J55</f>
        <v>299000</v>
      </c>
      <c r="F6" s="2">
        <f>'Projekt-Budget'!K55</f>
        <v>30000</v>
      </c>
    </row>
    <row r="7" spans="1:6" x14ac:dyDescent="0.25">
      <c r="B7" t="s">
        <v>106</v>
      </c>
      <c r="C7" s="102">
        <f t="shared" si="0"/>
        <v>673000</v>
      </c>
      <c r="D7" s="2">
        <f>'Projekt-Budget'!F80</f>
        <v>279000</v>
      </c>
      <c r="E7" s="2">
        <f>'Projekt-Budget'!J80</f>
        <v>354000</v>
      </c>
      <c r="F7" s="2">
        <f>'Projekt-Budget'!K80</f>
        <v>40000</v>
      </c>
    </row>
    <row r="8" spans="1:6" x14ac:dyDescent="0.25">
      <c r="B8" t="s">
        <v>107</v>
      </c>
      <c r="C8" s="102">
        <f t="shared" si="0"/>
        <v>673000</v>
      </c>
      <c r="D8" s="2">
        <f>'Projekt-Budget'!F105</f>
        <v>279000</v>
      </c>
      <c r="E8" s="2">
        <f>'Projekt-Budget'!J105</f>
        <v>354000</v>
      </c>
      <c r="F8" s="2">
        <f>'Projekt-Budget'!K105</f>
        <v>40000</v>
      </c>
    </row>
    <row r="9" spans="1:6" x14ac:dyDescent="0.25">
      <c r="B9" s="77" t="s">
        <v>95</v>
      </c>
      <c r="C9" s="103">
        <f>SUM(C4:C8)</f>
        <v>3232500</v>
      </c>
      <c r="D9" s="103">
        <f t="shared" ref="D9:F9" si="1">SUM(D4:D8)</f>
        <v>2102500</v>
      </c>
      <c r="E9" s="103">
        <f t="shared" si="1"/>
        <v>1020000</v>
      </c>
      <c r="F9" s="103">
        <f t="shared" si="1"/>
        <v>110000</v>
      </c>
    </row>
    <row r="11" spans="1:6" x14ac:dyDescent="0.25">
      <c r="B11" s="76" t="s">
        <v>97</v>
      </c>
      <c r="C11" s="76" t="s">
        <v>95</v>
      </c>
      <c r="D11" s="76">
        <v>2014</v>
      </c>
      <c r="E11" s="76">
        <v>2015</v>
      </c>
      <c r="F11" s="76">
        <v>2016</v>
      </c>
    </row>
    <row r="12" spans="1:6" x14ac:dyDescent="0.25">
      <c r="B12" s="75" t="s">
        <v>101</v>
      </c>
      <c r="C12" s="102">
        <f t="shared" ref="C12:C17" si="2">SUM(D12:F12)</f>
        <v>1060000</v>
      </c>
      <c r="D12" s="2">
        <f>'Projekt-Budget'!M4</f>
        <v>670000</v>
      </c>
      <c r="E12" s="2">
        <f>'Projekt-Budget'!N4</f>
        <v>390000</v>
      </c>
      <c r="F12" s="2">
        <f>'Projekt-Budget'!O4</f>
        <v>0</v>
      </c>
    </row>
    <row r="13" spans="1:6" x14ac:dyDescent="0.25">
      <c r="B13" t="s">
        <v>102</v>
      </c>
      <c r="C13" s="102">
        <f t="shared" si="2"/>
        <v>826000</v>
      </c>
      <c r="D13" s="2">
        <f>'Projekt-Budget'!Q4</f>
        <v>369000</v>
      </c>
      <c r="E13" s="2">
        <f>'Projekt-Budget'!R4</f>
        <v>392000</v>
      </c>
      <c r="F13" s="2">
        <f>'Projekt-Budget'!S4</f>
        <v>65000</v>
      </c>
    </row>
    <row r="14" spans="1:6" x14ac:dyDescent="0.25">
      <c r="B14" s="75" t="s">
        <v>98</v>
      </c>
      <c r="C14" s="102">
        <f t="shared" si="2"/>
        <v>739000</v>
      </c>
      <c r="D14" s="2">
        <f>'Projekt-Budget'!U4</f>
        <v>589000</v>
      </c>
      <c r="E14" s="2">
        <f>'Projekt-Budget'!V4</f>
        <v>150000</v>
      </c>
      <c r="F14" s="2">
        <f>'Projekt-Budget'!W4</f>
        <v>0</v>
      </c>
    </row>
    <row r="15" spans="1:6" x14ac:dyDescent="0.25">
      <c r="B15" s="75" t="s">
        <v>99</v>
      </c>
      <c r="C15" s="102">
        <f t="shared" si="2"/>
        <v>277500</v>
      </c>
      <c r="D15" s="2">
        <f>'Projekt-Budget'!Y4</f>
        <v>238500</v>
      </c>
      <c r="E15" s="2">
        <f>'Projekt-Budget'!Z4</f>
        <v>39000</v>
      </c>
      <c r="F15" s="2">
        <f>'Projekt-Budget'!AA4</f>
        <v>0</v>
      </c>
    </row>
    <row r="16" spans="1:6" x14ac:dyDescent="0.25">
      <c r="B16" s="75" t="s">
        <v>100</v>
      </c>
      <c r="C16" s="102">
        <f t="shared" si="2"/>
        <v>213000</v>
      </c>
      <c r="D16" s="2">
        <f>'Projekt-Budget'!AC4</f>
        <v>129000</v>
      </c>
      <c r="E16" s="2">
        <f>'Projekt-Budget'!AD4</f>
        <v>39000</v>
      </c>
      <c r="F16" s="2">
        <f>'Projekt-Budget'!AE4</f>
        <v>45000</v>
      </c>
    </row>
    <row r="17" spans="2:6" x14ac:dyDescent="0.25">
      <c r="B17" s="75" t="s">
        <v>20</v>
      </c>
      <c r="C17" s="102">
        <f t="shared" si="2"/>
        <v>117000</v>
      </c>
      <c r="D17" s="2">
        <f>'Projekt-Budget'!AG4</f>
        <v>107000</v>
      </c>
      <c r="E17" s="2">
        <f>'Projekt-Budget'!AH4</f>
        <v>10000</v>
      </c>
      <c r="F17" s="2">
        <f>'Projekt-Budget'!AI4</f>
        <v>0</v>
      </c>
    </row>
    <row r="18" spans="2:6" x14ac:dyDescent="0.25">
      <c r="B18" s="77" t="s">
        <v>95</v>
      </c>
      <c r="C18" s="103">
        <f>SUM(C12:C17)</f>
        <v>3232500</v>
      </c>
      <c r="D18" s="103">
        <f t="shared" ref="D18:F18" si="3">SUM(D12:D17)</f>
        <v>2102500</v>
      </c>
      <c r="E18" s="103">
        <f t="shared" si="3"/>
        <v>1020000</v>
      </c>
      <c r="F18" s="103">
        <f t="shared" si="3"/>
        <v>110000</v>
      </c>
    </row>
    <row r="21" spans="2:6" x14ac:dyDescent="0.25">
      <c r="B21" t="s">
        <v>110</v>
      </c>
    </row>
    <row r="35" spans="2:6" x14ac:dyDescent="0.25">
      <c r="C35" s="14"/>
      <c r="D35" s="13" t="s">
        <v>49</v>
      </c>
      <c r="F35" s="16" t="s">
        <v>52</v>
      </c>
    </row>
    <row r="36" spans="2:6" x14ac:dyDescent="0.25">
      <c r="C36" s="14"/>
      <c r="D36" s="13" t="s">
        <v>50</v>
      </c>
      <c r="F36" s="17">
        <v>2016</v>
      </c>
    </row>
    <row r="37" spans="2:6" x14ac:dyDescent="0.25">
      <c r="C37" s="41" t="s">
        <v>48</v>
      </c>
      <c r="D37" s="25"/>
      <c r="E37" s="49" t="s">
        <v>51</v>
      </c>
      <c r="F37" s="50" t="s">
        <v>71</v>
      </c>
    </row>
    <row r="38" spans="2:6" x14ac:dyDescent="0.25">
      <c r="B38" s="15"/>
      <c r="C38" s="42" t="s">
        <v>46</v>
      </c>
      <c r="D38" s="43" t="s">
        <v>47</v>
      </c>
      <c r="E38" s="51" t="s">
        <v>47</v>
      </c>
      <c r="F38" s="52" t="s">
        <v>47</v>
      </c>
    </row>
    <row r="39" spans="2:6" x14ac:dyDescent="0.25">
      <c r="B39" t="s">
        <v>63</v>
      </c>
      <c r="C39" s="44">
        <f>'Projekt-Budget'!C33</f>
        <v>192000</v>
      </c>
      <c r="D39" s="45">
        <f>'Projekt-Budget'!C57</f>
        <v>198000</v>
      </c>
      <c r="E39" s="53" t="e">
        <f>'Projekt-Budget'!#REF!</f>
        <v>#REF!</v>
      </c>
      <c r="F39" s="38" t="e">
        <f>'Projekt-Budget'!#REF!</f>
        <v>#REF!</v>
      </c>
    </row>
    <row r="40" spans="2:6" x14ac:dyDescent="0.25">
      <c r="B40" t="s">
        <v>69</v>
      </c>
      <c r="C40" s="44">
        <f>'Projekt-Summary'!C112</f>
        <v>0</v>
      </c>
      <c r="D40" s="45" t="e">
        <f>'Projekt-Budget'!#REF!</f>
        <v>#REF!</v>
      </c>
      <c r="E40" s="53" t="e">
        <f>'Projekt-Budget'!#REF!</f>
        <v>#REF!</v>
      </c>
      <c r="F40" s="38" t="e">
        <f>'Projekt-Budget'!#REF!</f>
        <v>#REF!</v>
      </c>
    </row>
    <row r="41" spans="2:6" x14ac:dyDescent="0.25">
      <c r="B41" t="s">
        <v>70</v>
      </c>
      <c r="C41" s="44">
        <f>'Projekt-Budget'!C37</f>
        <v>165000</v>
      </c>
      <c r="D41" s="45">
        <f>'Projekt-Budget'!C65</f>
        <v>140000</v>
      </c>
      <c r="E41" s="53" t="e">
        <f>'Projekt-Budget'!#REF!</f>
        <v>#REF!</v>
      </c>
      <c r="F41" s="38" t="e">
        <f>'Projekt-Budget'!#REF!</f>
        <v>#REF!</v>
      </c>
    </row>
    <row r="42" spans="2:6" x14ac:dyDescent="0.25">
      <c r="B42" t="s">
        <v>34</v>
      </c>
      <c r="C42" s="44">
        <f>'Projekt-Budget'!C40</f>
        <v>25000</v>
      </c>
      <c r="D42" s="45">
        <f>'Projekt-Budget'!C68</f>
        <v>118000</v>
      </c>
      <c r="E42" s="53" t="e">
        <f>'Projekt-Budget'!#REF!</f>
        <v>#REF!</v>
      </c>
      <c r="F42" s="38" t="e">
        <f>SUM('Projekt-Budget'!#REF!)</f>
        <v>#REF!</v>
      </c>
    </row>
    <row r="43" spans="2:6" x14ac:dyDescent="0.25">
      <c r="B43" t="s">
        <v>62</v>
      </c>
      <c r="C43" s="44">
        <f>'Projekt-Budget'!C43</f>
        <v>184500</v>
      </c>
      <c r="D43" s="45">
        <f>'Projekt-Budget'!C71</f>
        <v>31000</v>
      </c>
      <c r="E43" s="53" t="e">
        <f>'Projekt-Budget'!#REF!</f>
        <v>#REF!</v>
      </c>
      <c r="F43" s="38" t="e">
        <f>SUM('Projekt-Budget'!#REF!)</f>
        <v>#REF!</v>
      </c>
    </row>
    <row r="44" spans="2:6" x14ac:dyDescent="0.25">
      <c r="B44" t="s">
        <v>61</v>
      </c>
      <c r="C44" s="44">
        <f>'Projekt-Budget'!C49</f>
        <v>55000</v>
      </c>
      <c r="D44" s="45">
        <f>'Projekt-Budget'!C75</f>
        <v>36000</v>
      </c>
      <c r="E44" s="53" t="e">
        <f>'Projekt-Budget'!#REF!</f>
        <v>#REF!</v>
      </c>
      <c r="F44" s="38" t="e">
        <f>SUM('Projekt-Budget'!#REF!)</f>
        <v>#REF!</v>
      </c>
    </row>
    <row r="45" spans="2:6" x14ac:dyDescent="0.25">
      <c r="B45" s="15" t="s">
        <v>67</v>
      </c>
      <c r="C45" s="46">
        <v>0</v>
      </c>
      <c r="D45" s="47" t="e">
        <f>'Projekt-Budget'!#REF!</f>
        <v>#REF!</v>
      </c>
      <c r="E45" s="54" t="e">
        <f>'Projekt-Budget'!#REF!</f>
        <v>#REF!</v>
      </c>
      <c r="F45" s="55" t="e">
        <f>SUM('Projekt-Budget'!#REF!)</f>
        <v>#REF!</v>
      </c>
    </row>
    <row r="46" spans="2:6" x14ac:dyDescent="0.25">
      <c r="B46" s="20" t="s">
        <v>56</v>
      </c>
      <c r="C46" s="44">
        <f>SUM(C39:C45)</f>
        <v>621500</v>
      </c>
      <c r="D46" s="45" t="e">
        <f>SUM(D39:D45)</f>
        <v>#REF!</v>
      </c>
      <c r="E46" s="53" t="e">
        <f>SUM(E39:E45)</f>
        <v>#REF!</v>
      </c>
      <c r="F46" s="38" t="e">
        <f>SUM(F39:F45)</f>
        <v>#REF!</v>
      </c>
    </row>
    <row r="47" spans="2:6" x14ac:dyDescent="0.25">
      <c r="B47" s="20" t="s">
        <v>57</v>
      </c>
      <c r="C47" s="48" t="s">
        <v>58</v>
      </c>
      <c r="D47" s="45" t="e">
        <f>SUM(C46:D46)</f>
        <v>#REF!</v>
      </c>
      <c r="E47" s="56"/>
      <c r="F47" s="34"/>
    </row>
    <row r="49" spans="2:2" x14ac:dyDescent="0.25">
      <c r="B49" t="s">
        <v>72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workbookViewId="0">
      <pane xSplit="3" ySplit="1" topLeftCell="D14" activePane="bottomRight" state="frozen"/>
      <selection pane="topRight" activeCell="D1" sqref="D1"/>
      <selection pane="bottomLeft" activeCell="A3" sqref="A3"/>
      <selection pane="bottomRight" activeCell="A30" sqref="A30:XFD32"/>
    </sheetView>
    <sheetView workbookViewId="1"/>
    <sheetView workbookViewId="2"/>
  </sheetViews>
  <sheetFormatPr defaultRowHeight="13.2" x14ac:dyDescent="0.25"/>
  <cols>
    <col min="1" max="1" width="3.33203125" customWidth="1"/>
    <col min="2" max="2" width="23.21875" customWidth="1"/>
    <col min="3" max="3" width="9.77734375" bestFit="1" customWidth="1"/>
    <col min="9" max="11" width="9.109375" bestFit="1" customWidth="1"/>
  </cols>
  <sheetData>
    <row r="1" spans="1:11" x14ac:dyDescent="0.25">
      <c r="A1" s="32" t="s">
        <v>83</v>
      </c>
      <c r="B1" s="33"/>
      <c r="C1" s="35">
        <f>SUM(D1:K1)</f>
        <v>3326500</v>
      </c>
      <c r="D1" s="18"/>
      <c r="E1" s="70"/>
      <c r="F1" s="71">
        <f>SUM(D2:F2)</f>
        <v>601600</v>
      </c>
      <c r="G1" s="2"/>
      <c r="H1" s="2"/>
      <c r="I1" s="2"/>
      <c r="J1" s="2">
        <f>SUM(G2:J2)</f>
        <v>1284400</v>
      </c>
      <c r="K1" s="10">
        <f>K2</f>
        <v>1440500</v>
      </c>
    </row>
    <row r="2" spans="1:11" x14ac:dyDescent="0.25">
      <c r="A2" s="32" t="s">
        <v>84</v>
      </c>
      <c r="B2" s="33"/>
      <c r="C2" s="35">
        <f>SUM(D2:K2)</f>
        <v>3326500</v>
      </c>
      <c r="D2" s="37">
        <f>SUM(D3:D24)</f>
        <v>0</v>
      </c>
      <c r="E2" s="72">
        <f>SUM(E3:E24)</f>
        <v>295500</v>
      </c>
      <c r="F2" s="73">
        <f>SUM(F3:F24)</f>
        <v>306100</v>
      </c>
      <c r="G2" s="35">
        <f>SUM(G3:G24)</f>
        <v>306100</v>
      </c>
      <c r="H2" s="35">
        <f>SUM(H3:H24)</f>
        <v>305100</v>
      </c>
      <c r="I2" s="35">
        <f>SUM(I3:I24)</f>
        <v>322100</v>
      </c>
      <c r="J2" s="35">
        <f>SUM(J3:J24)</f>
        <v>351100</v>
      </c>
      <c r="K2" s="36">
        <f>SUM(K3:K24)</f>
        <v>1440500</v>
      </c>
    </row>
    <row r="3" spans="1:11" x14ac:dyDescent="0.25">
      <c r="B3" t="s">
        <v>70</v>
      </c>
      <c r="C3" s="40">
        <f>SUM(C4:C4)</f>
        <v>220000</v>
      </c>
      <c r="D3" s="18"/>
      <c r="E3" s="70"/>
      <c r="F3" s="71"/>
      <c r="G3" s="2"/>
      <c r="H3" s="2"/>
      <c r="I3" s="2"/>
      <c r="J3" s="2"/>
      <c r="K3" s="12"/>
    </row>
    <row r="4" spans="1:11" x14ac:dyDescent="0.25">
      <c r="B4" s="5" t="s">
        <v>41</v>
      </c>
      <c r="C4" s="1">
        <f t="shared" ref="C4" si="0">SUM(D4:K4)</f>
        <v>220000</v>
      </c>
      <c r="D4" s="18"/>
      <c r="E4" s="70"/>
      <c r="F4" s="71"/>
      <c r="G4" s="2"/>
      <c r="H4" s="2"/>
      <c r="I4" s="2">
        <v>15000</v>
      </c>
      <c r="J4" s="2">
        <v>25000</v>
      </c>
      <c r="K4" s="12">
        <v>180000</v>
      </c>
    </row>
    <row r="5" spans="1:11" x14ac:dyDescent="0.25">
      <c r="B5" t="s">
        <v>53</v>
      </c>
      <c r="C5" s="40">
        <f>SUM(C6:C9)</f>
        <v>2911000</v>
      </c>
      <c r="D5" s="18"/>
      <c r="E5" s="70"/>
      <c r="F5" s="71"/>
      <c r="G5" s="2"/>
      <c r="H5" s="2"/>
      <c r="I5" s="2"/>
      <c r="J5" s="2"/>
      <c r="K5" s="12"/>
    </row>
    <row r="6" spans="1:11" x14ac:dyDescent="0.25">
      <c r="B6" t="s">
        <v>66</v>
      </c>
      <c r="C6" s="1">
        <f t="shared" ref="C6:C9" si="1">SUM(D6:K6)</f>
        <v>66000</v>
      </c>
      <c r="D6" s="18"/>
      <c r="E6" s="70">
        <v>6000</v>
      </c>
      <c r="F6" s="71">
        <v>6000</v>
      </c>
      <c r="G6" s="2">
        <v>6000</v>
      </c>
      <c r="H6" s="2">
        <v>6000</v>
      </c>
      <c r="I6" s="2">
        <v>6000</v>
      </c>
      <c r="J6" s="2">
        <v>6000</v>
      </c>
      <c r="K6" s="12">
        <v>30000</v>
      </c>
    </row>
    <row r="7" spans="1:11" x14ac:dyDescent="0.25">
      <c r="B7" t="s">
        <v>91</v>
      </c>
      <c r="C7" s="1">
        <f t="shared" si="1"/>
        <v>1950000</v>
      </c>
      <c r="D7" s="14"/>
      <c r="E7" s="70">
        <f>780000/4</f>
        <v>195000</v>
      </c>
      <c r="F7" s="71">
        <f>780000/4</f>
        <v>195000</v>
      </c>
      <c r="G7" s="70">
        <f t="shared" ref="G7:J7" si="2">780000/4</f>
        <v>195000</v>
      </c>
      <c r="H7" s="70">
        <f t="shared" si="2"/>
        <v>195000</v>
      </c>
      <c r="I7" s="70">
        <f t="shared" si="2"/>
        <v>195000</v>
      </c>
      <c r="J7" s="70">
        <f t="shared" si="2"/>
        <v>195000</v>
      </c>
      <c r="K7" s="12">
        <v>780000</v>
      </c>
    </row>
    <row r="8" spans="1:11" x14ac:dyDescent="0.25">
      <c r="B8" t="s">
        <v>92</v>
      </c>
      <c r="C8" s="1">
        <f t="shared" si="1"/>
        <v>520000</v>
      </c>
      <c r="D8" s="18"/>
      <c r="E8" s="70">
        <f>208000/4</f>
        <v>52000</v>
      </c>
      <c r="F8" s="71">
        <f t="shared" ref="F8:J8" si="3">208000/4</f>
        <v>52000</v>
      </c>
      <c r="G8" s="70">
        <f t="shared" si="3"/>
        <v>52000</v>
      </c>
      <c r="H8" s="70">
        <f t="shared" si="3"/>
        <v>52000</v>
      </c>
      <c r="I8" s="70">
        <f t="shared" si="3"/>
        <v>52000</v>
      </c>
      <c r="J8" s="70">
        <f t="shared" si="3"/>
        <v>52000</v>
      </c>
      <c r="K8" s="12">
        <v>208000</v>
      </c>
    </row>
    <row r="9" spans="1:11" x14ac:dyDescent="0.25">
      <c r="B9" t="s">
        <v>93</v>
      </c>
      <c r="C9" s="1">
        <f t="shared" si="1"/>
        <v>375000</v>
      </c>
      <c r="D9" s="18"/>
      <c r="E9" s="70">
        <f>150000/4</f>
        <v>37500</v>
      </c>
      <c r="F9" s="71">
        <f t="shared" ref="F9:J9" si="4">150000/4</f>
        <v>37500</v>
      </c>
      <c r="G9" s="70">
        <f t="shared" si="4"/>
        <v>37500</v>
      </c>
      <c r="H9" s="70">
        <f t="shared" si="4"/>
        <v>37500</v>
      </c>
      <c r="I9" s="70">
        <f t="shared" si="4"/>
        <v>37500</v>
      </c>
      <c r="J9" s="70">
        <f t="shared" si="4"/>
        <v>37500</v>
      </c>
      <c r="K9" s="12">
        <v>150000</v>
      </c>
    </row>
    <row r="10" spans="1:11" x14ac:dyDescent="0.25">
      <c r="B10" t="s">
        <v>61</v>
      </c>
      <c r="C10" s="40">
        <f>SUM(C11:C13)</f>
        <v>24000</v>
      </c>
      <c r="D10" s="18"/>
      <c r="E10" s="70"/>
      <c r="F10" s="71"/>
      <c r="G10" s="2"/>
      <c r="H10" s="2"/>
      <c r="I10" s="2"/>
      <c r="J10" s="2"/>
      <c r="K10" s="12"/>
    </row>
    <row r="11" spans="1:11" x14ac:dyDescent="0.25">
      <c r="B11" t="s">
        <v>36</v>
      </c>
      <c r="C11" s="1">
        <f t="shared" ref="C11" si="5">SUM(D11:K11)</f>
        <v>2000</v>
      </c>
      <c r="D11" s="18"/>
      <c r="E11" s="70"/>
      <c r="F11" s="71"/>
      <c r="G11" s="2"/>
      <c r="H11" s="2"/>
      <c r="I11" s="2"/>
      <c r="J11" s="2"/>
      <c r="K11" s="12">
        <v>2000</v>
      </c>
    </row>
    <row r="12" spans="1:11" x14ac:dyDescent="0.25">
      <c r="B12" t="s">
        <v>35</v>
      </c>
      <c r="C12" s="1">
        <f t="shared" ref="C12" si="6">SUM(D12:J12)</f>
        <v>2000</v>
      </c>
      <c r="D12" s="18"/>
      <c r="E12" s="70"/>
      <c r="F12" s="71"/>
      <c r="G12" s="2"/>
      <c r="H12" s="2"/>
      <c r="I12" s="2">
        <v>1000</v>
      </c>
      <c r="J12" s="2">
        <v>1000</v>
      </c>
      <c r="K12" s="12">
        <v>5000</v>
      </c>
    </row>
    <row r="13" spans="1:11" x14ac:dyDescent="0.25">
      <c r="B13" t="s">
        <v>42</v>
      </c>
      <c r="C13" s="1">
        <f t="shared" ref="C13" si="7">SUM(D13:K13)</f>
        <v>20000</v>
      </c>
      <c r="D13" s="18"/>
      <c r="E13" s="70">
        <v>2000</v>
      </c>
      <c r="F13" s="71">
        <v>2000</v>
      </c>
      <c r="G13" s="2">
        <v>2000</v>
      </c>
      <c r="H13" s="2">
        <v>2000</v>
      </c>
      <c r="I13" s="2">
        <v>2000</v>
      </c>
      <c r="J13" s="2">
        <v>2000</v>
      </c>
      <c r="K13" s="12">
        <v>8000</v>
      </c>
    </row>
    <row r="14" spans="1:11" x14ac:dyDescent="0.25">
      <c r="B14" t="s">
        <v>67</v>
      </c>
      <c r="C14" s="40">
        <f>SUM(C15:C22)</f>
        <v>166500</v>
      </c>
      <c r="D14" s="18"/>
      <c r="E14" s="70"/>
      <c r="F14" s="71"/>
      <c r="G14" s="2"/>
      <c r="H14" s="2"/>
      <c r="I14" s="2"/>
      <c r="J14" s="2"/>
      <c r="K14" s="12"/>
    </row>
    <row r="15" spans="1:11" x14ac:dyDescent="0.25">
      <c r="B15" t="s">
        <v>21</v>
      </c>
      <c r="C15" s="1">
        <f t="shared" ref="C15:C22" si="8">SUM(D15:K15)</f>
        <v>3000</v>
      </c>
      <c r="D15" s="18"/>
      <c r="E15" s="70"/>
      <c r="F15" s="71"/>
      <c r="G15" s="2"/>
      <c r="H15" s="2"/>
      <c r="I15" s="2">
        <v>1000</v>
      </c>
      <c r="J15" s="2"/>
      <c r="K15" s="12">
        <v>2000</v>
      </c>
    </row>
    <row r="16" spans="1:11" x14ac:dyDescent="0.25">
      <c r="B16" t="s">
        <v>43</v>
      </c>
      <c r="C16" s="1">
        <f t="shared" si="8"/>
        <v>16500</v>
      </c>
      <c r="D16" s="18"/>
      <c r="E16" s="70">
        <v>1500</v>
      </c>
      <c r="F16" s="71">
        <v>1500</v>
      </c>
      <c r="G16" s="2">
        <v>1500</v>
      </c>
      <c r="H16" s="2">
        <v>1500</v>
      </c>
      <c r="I16" s="2">
        <v>1500</v>
      </c>
      <c r="J16" s="2">
        <v>1500</v>
      </c>
      <c r="K16" s="12">
        <v>7500</v>
      </c>
    </row>
    <row r="17" spans="1:11" x14ac:dyDescent="0.25">
      <c r="B17" t="s">
        <v>4</v>
      </c>
      <c r="C17" s="1">
        <f t="shared" si="8"/>
        <v>3000</v>
      </c>
      <c r="D17" s="18"/>
      <c r="E17" s="70">
        <v>1000</v>
      </c>
      <c r="F17" s="71">
        <v>1000</v>
      </c>
      <c r="G17" s="2">
        <v>1000</v>
      </c>
      <c r="H17" s="2"/>
      <c r="I17" s="2"/>
      <c r="J17" s="2"/>
      <c r="K17" s="12">
        <v>0</v>
      </c>
    </row>
    <row r="18" spans="1:11" x14ac:dyDescent="0.25">
      <c r="B18" t="s">
        <v>44</v>
      </c>
      <c r="C18" s="1">
        <f t="shared" si="8"/>
        <v>6000</v>
      </c>
      <c r="D18" s="18"/>
      <c r="E18" s="70">
        <v>500</v>
      </c>
      <c r="F18" s="71">
        <v>500</v>
      </c>
      <c r="G18" s="2">
        <v>500</v>
      </c>
      <c r="H18" s="2">
        <v>500</v>
      </c>
      <c r="I18" s="2">
        <v>500</v>
      </c>
      <c r="J18" s="2">
        <v>500</v>
      </c>
      <c r="K18" s="12">
        <v>3000</v>
      </c>
    </row>
    <row r="19" spans="1:11" x14ac:dyDescent="0.25">
      <c r="B19" t="s">
        <v>22</v>
      </c>
      <c r="C19" s="1">
        <f t="shared" si="8"/>
        <v>6000</v>
      </c>
      <c r="D19" s="18"/>
      <c r="E19" s="70"/>
      <c r="F19" s="71">
        <v>600</v>
      </c>
      <c r="G19" s="2">
        <v>600</v>
      </c>
      <c r="H19" s="2">
        <v>600</v>
      </c>
      <c r="I19" s="2">
        <v>600</v>
      </c>
      <c r="J19" s="2">
        <v>600</v>
      </c>
      <c r="K19" s="12">
        <v>3000</v>
      </c>
    </row>
    <row r="20" spans="1:11" x14ac:dyDescent="0.25">
      <c r="B20" t="s">
        <v>37</v>
      </c>
      <c r="C20" s="1">
        <f t="shared" si="8"/>
        <v>85000</v>
      </c>
      <c r="D20" s="18"/>
      <c r="E20" s="70"/>
      <c r="F20" s="71">
        <v>10000</v>
      </c>
      <c r="G20" s="70">
        <v>10000</v>
      </c>
      <c r="H20" s="70">
        <v>10000</v>
      </c>
      <c r="I20" s="70">
        <v>10000</v>
      </c>
      <c r="J20" s="2">
        <v>10000</v>
      </c>
      <c r="K20" s="12">
        <v>35000</v>
      </c>
    </row>
    <row r="21" spans="1:11" x14ac:dyDescent="0.25">
      <c r="B21" t="s">
        <v>31</v>
      </c>
      <c r="C21" s="1">
        <f t="shared" si="8"/>
        <v>40000</v>
      </c>
      <c r="D21" s="18"/>
      <c r="E21" s="70"/>
      <c r="F21" s="71"/>
      <c r="G21" s="2"/>
      <c r="H21" s="2"/>
      <c r="I21" s="2"/>
      <c r="J21" s="2">
        <v>20000</v>
      </c>
      <c r="K21" s="12">
        <v>20000</v>
      </c>
    </row>
    <row r="22" spans="1:11" x14ac:dyDescent="0.25">
      <c r="B22" t="s">
        <v>32</v>
      </c>
      <c r="C22" s="1">
        <f t="shared" si="8"/>
        <v>7000</v>
      </c>
      <c r="D22" s="19"/>
      <c r="E22" s="21"/>
      <c r="F22" s="74"/>
      <c r="G22" s="2"/>
      <c r="H22" s="2"/>
      <c r="I22" s="2"/>
      <c r="J22" s="2"/>
      <c r="K22" s="12">
        <v>7000</v>
      </c>
    </row>
    <row r="23" spans="1:11" x14ac:dyDescent="0.25">
      <c r="A23" t="s">
        <v>45</v>
      </c>
      <c r="C23" s="1"/>
      <c r="D23" s="2"/>
      <c r="E23" s="2"/>
      <c r="F23" s="2"/>
      <c r="G23" s="2"/>
      <c r="H23" s="2"/>
      <c r="I23" s="2"/>
      <c r="J23" s="2"/>
      <c r="K23" s="12"/>
    </row>
    <row r="24" spans="1:11" x14ac:dyDescent="0.25">
      <c r="K24" s="11"/>
    </row>
    <row r="26" spans="1:11" x14ac:dyDescent="0.25">
      <c r="A26" t="s">
        <v>64</v>
      </c>
    </row>
    <row r="27" spans="1:11" x14ac:dyDescent="0.25">
      <c r="B27" t="s">
        <v>80</v>
      </c>
    </row>
    <row r="28" spans="1:11" x14ac:dyDescent="0.25">
      <c r="B28" t="s">
        <v>81</v>
      </c>
    </row>
    <row r="29" spans="1:11" x14ac:dyDescent="0.25">
      <c r="B29" t="s">
        <v>82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Projekt-Budget</vt:lpstr>
      <vt:lpstr>Projekt-Summary</vt:lpstr>
      <vt:lpstr>Ryparken Basics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Søren Borch</dc:creator>
  <cp:lastModifiedBy>Søren Borch</cp:lastModifiedBy>
  <dcterms:created xsi:type="dcterms:W3CDTF">2014-02-26T21:02:44Z</dcterms:created>
  <dcterms:modified xsi:type="dcterms:W3CDTF">2014-03-02T22:54:57Z</dcterms:modified>
</cp:coreProperties>
</file>